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470" documentId="13_ncr:1_{F6CB121F-512D-4AA6-A0C1-0FB36C537598}" xr6:coauthVersionLast="47" xr6:coauthVersionMax="47" xr10:uidLastSave="{F4696630-2EB7-4743-B87F-D07A33621AE3}"/>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J17" i="6"/>
  <c r="J18" i="6"/>
  <c r="J19" i="6"/>
  <c r="J20" i="6"/>
  <c r="J21" i="6"/>
  <c r="J22" i="6"/>
  <c r="J2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<sst xmlns="http://schemas.openxmlformats.org/spreadsheetml/2006/main" count="178591" uniqueCount="39074">
  <si>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</si>
  <si>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</si>
  <si>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</si>
  <si>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</si>
  <si>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</si>
  <si>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</si>
  <si>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</si>
  <si>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</si>
  <si>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</si>
  <si>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</si>
  <si>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</si>
  <si>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</si>
  <si>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</si>
  <si>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</si>
  <si>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</si>
  <si>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</si>
  <si>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</si>
  <si>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</si>
  <si>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</si>
  <si>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</si>
  <si>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</si>
  <si>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</si>
  <si>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</si>
  <si>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</si>
  <si>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</si>
  <si>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</si>
  <si>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</si>
  <si>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</si>
  <si>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</si>
  <si>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</si>
  <si>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</si>
  <si>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</si>
  <si>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</si>
  <si>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</si>
  <si>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</si>
  <si>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</si>
  <si>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</si>
  <si>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</si>
  <si>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</si>
  <si>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</si>
  <si>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</si>
  <si>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</si>
  <si>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</si>
  <si>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</si>
  <si>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</si>
  <si>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</si>
  <si>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</si>
  <si>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</si>
  <si>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</si>
  <si>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</si>
  <si>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</si>
  <si>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</si>
  <si>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</si>
  <si>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</si>
  <si>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</si>
  <si>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</si>
  <si>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</si>
  <si>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</si>
  <si>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</si>
  <si>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</si>
  <si>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</si>
  <si>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</si>
  <si>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</si>
  <si>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</si>
  <si>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</si>
  <si>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</si>
  <si>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</si>
  <si>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</si>
  <si>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</si>
  <si>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</si>
  <si>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</si>
  <si>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</si>
  <si>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</si>
  <si>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</si>
  <si>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</si>
  <si>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</si>
  <si>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</si>
  <si>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</si>
  <si>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</si>
  <si>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</si>
  <si>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</si>
  <si>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</si>
  <si>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</si>
  <si>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</si>
  <si>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</si>
  <si>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</si>
  <si>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</si>
  <si>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</si>
  <si>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</si>
  <si>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</si>
  <si>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</si>
  <si>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</si>
  <si>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</si>
  <si>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</si>
  <si>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</si>
  <si>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</si>
  <si>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</si>
  <si>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</si>
  <si>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</si>
  <si>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</si>
  <si>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</si>
  <si>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</si>
  <si>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</si>
  <si>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</si>
  <si>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</si>
  <si>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</si>
  <si>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</si>
  <si>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</si>
  <si>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</si>
  <si>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</si>
  <si>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</si>
  <si>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</si>
  <si>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</si>
  <si>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</si>
  <si>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</si>
  <si>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</si>
  <si>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</si>
  <si>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</si>
  <si>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</si>
  <si>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</si>
  <si>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</si>
  <si>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</si>
  <si>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</si>
  <si>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</si>
  <si>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</si>
  <si>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</si>
  <si>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</si>
  <si>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</si>
  <si>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</si>
  <si>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</si>
  <si>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</si>
  <si>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</si>
  <si>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</si>
  <si>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</si>
  <si>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</si>
  <si>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</si>
  <si>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</si>
  <si>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</si>
  <si>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</si>
  <si>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</si>
  <si>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</si>
  <si>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</si>
  <si>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</si>
  <si>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</si>
  <si>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</si>
  <si>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</si>
  <si>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</si>
  <si>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</si>
  <si>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</si>
  <si>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</si>
  <si>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</si>
  <si>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</si>
  <si>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</si>
  <si>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</si>
  <si>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</si>
  <si>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</si>
  <si>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</si>
  <si>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</si>
  <si>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</si>
  <si>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</si>
  <si>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</si>
  <si>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</si>
  <si>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</si>
  <si>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</si>
  <si>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</si>
  <si>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</si>
  <si>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</si>
  <si>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</si>
  <si>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</si>
  <si>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</si>
  <si>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</si>
  <si>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</si>
  <si>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</si>
  <si>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</si>
  <si>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</si>
  <si>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</si>
  <si>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</si>
  <si>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</si>
  <si>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</si>
  <si>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</si>
  <si>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</si>
  <si>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</si>
  <si>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</si>
  <si>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</si>
  <si>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</si>
  <si>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</si>
  <si>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</si>
  <si>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</si>
  <si>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</si>
  <si>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</si>
  <si>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</si>
  <si>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</si>
  <si>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</si>
  <si>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</si>
  <si>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</si>
  <si>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</si>
  <si>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</si>
  <si>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</si>
  <si>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</si>
  <si>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</si>
  <si>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</si>
  <si>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</si>
  <si>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</si>
  <si>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</si>
  <si>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</si>
  <si>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</si>
  <si>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</si>
  <si>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</si>
  <si>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</si>
  <si>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</si>
  <si>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</si>
  <si>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</si>
  <si>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</si>
  <si>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</si>
  <si>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</si>
  <si>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</si>
  <si>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</si>
  <si>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</si>
  <si>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</si>
  <si>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</si>
  <si>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</si>
  <si>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</si>
  <si>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</si>
  <si>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</si>
  <si>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</si>
  <si>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</si>
  <si>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</si>
  <si>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</si>
  <si>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</si>
  <si>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</si>
  <si>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</si>
  <si>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</si>
  <si>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</si>
  <si>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</si>
  <si>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</si>
  <si>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</si>
  <si>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</si>
  <si>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</si>
  <si>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</si>
  <si>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</si>
  <si>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</si>
  <si>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</si>
  <si>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</si>
  <si>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</si>
  <si>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</si>
  <si>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</si>
  <si>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</si>
  <si>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</si>
  <si>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</si>
  <si>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</si>
  <si>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</si>
  <si>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</si>
  <si>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</si>
  <si>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</si>
  <si>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</si>
  <si>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</si>
  <si>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</si>
  <si>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</si>
  <si>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</si>
  <si>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</si>
  <si>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</si>
  <si>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</si>
  <si>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</si>
  <si>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</si>
  <si>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</si>
  <si>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</si>
  <si>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</si>
  <si>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</si>
  <si>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</si>
  <si>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</si>
  <si>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</si>
  <si>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</si>
  <si>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</si>
  <si>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</si>
  <si>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</si>
  <si>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</si>
  <si>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</si>
  <si>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</si>
  <si>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</si>
  <si>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</si>
  <si>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</si>
  <si>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</si>
  <si>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</si>
  <si>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</si>
  <si>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</si>
  <si>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</si>
  <si>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</si>
  <si>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</si>
  <si>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</si>
  <si>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</si>
  <si>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</si>
  <si>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</si>
  <si>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</si>
  <si>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</si>
  <si>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</si>
  <si>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</si>
  <si>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</si>
  <si>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</si>
  <si>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</si>
  <si>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</si>
  <si>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</si>
  <si>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</si>
  <si>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</si>
  <si>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</si>
  <si>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</si>
  <si>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</si>
  <si>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</si>
  <si>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</si>
  <si>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</si>
  <si>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</si>
  <si>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</si>
  <si>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</si>
  <si>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</si>
  <si>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</si>
  <si>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</si>
  <si>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</si>
  <si>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</si>
  <si>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</si>
  <si>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</si>
  <si>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</si>
  <si>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</si>
  <si>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</si>
  <si>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</si>
  <si>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</si>
  <si>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</si>
  <si>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</si>
  <si>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</si>
  <si>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</si>
  <si>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</si>
  <si>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</si>
  <si>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</si>
  <si>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</si>
  <si>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</si>
  <si>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</si>
  <si>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</si>
  <si>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</si>
  <si>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</si>
  <si>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</si>
  <si>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</si>
  <si>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</si>
  <si>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</si>
  <si>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</si>
  <si>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</si>
  <si>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</si>
  <si>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</si>
  <si>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</si>
  <si>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</si>
  <si>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</si>
  <si>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</si>
  <si>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</si>
  <si>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</si>
  <si>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</si>
  <si>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</si>
  <si>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</si>
  <si>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</si>
  <si>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</si>
  <si>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</si>
  <si>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</si>
  <si>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</si>
  <si>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</si>
  <si>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</si>
  <si>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</si>
  <si>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</si>
  <si>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</si>
  <si>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</si>
  <si>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</si>
  <si>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</si>
  <si>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</si>
  <si>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</si>
  <si>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</si>
  <si>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</si>
  <si>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</si>
  <si>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</si>
  <si>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</si>
  <si>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</si>
  <si>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</si>
  <si>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</si>
  <si>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</si>
  <si>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</si>
  <si>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</si>
  <si>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</si>
  <si>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</si>
  <si>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</si>
  <si>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</si>
  <si>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</si>
  <si>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</si>
  <si>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</si>
  <si>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</si>
  <si>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</si>
  <si>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</si>
  <si>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</si>
  <si>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</si>
  <si>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</si>
  <si>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</si>
  <si>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</si>
  <si>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</si>
  <si>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</si>
  <si>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</si>
  <si>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</si>
  <si>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</si>
  <si>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</si>
  <si>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</si>
  <si>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</si>
  <si>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</si>
  <si>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</si>
  <si>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</si>
  <si>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</si>
  <si>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</si>
  <si>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</si>
  <si>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</si>
  <si>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</si>
  <si>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</si>
  <si>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</si>
  <si>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</si>
  <si>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</si>
  <si>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</si>
  <si>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</si>
  <si>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</si>
  <si>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</si>
  <si>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</si>
  <si>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</si>
  <si>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</si>
  <si>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</si>
  <si>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</si>
  <si>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</si>
  <si>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</si>
  <si>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</si>
  <si>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</si>
  <si>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</si>
  <si>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</si>
  <si>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</si>
  <si>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</si>
  <si>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</si>
  <si>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</si>
  <si>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</si>
  <si>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</si>
  <si>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</si>
  <si>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</si>
  <si>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</si>
  <si>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</si>
  <si>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</si>
  <si>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</si>
  <si>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</si>
  <si>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</si>
  <si>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</si>
  <si>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</si>
  <si>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</si>
  <si>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</si>
  <si>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</si>
  <si>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</si>
  <si>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</si>
  <si>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</si>
  <si>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</si>
  <si>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</si>
  <si>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</si>
  <si>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</si>
  <si>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</si>
  <si>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</si>
  <si>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</si>
  <si>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</si>
  <si>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</si>
  <si>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</si>
  <si>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</si>
  <si>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</si>
  <si>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</si>
  <si>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</si>
  <si>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</si>
  <si>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</si>
  <si>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</si>
  <si>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</si>
  <si>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</si>
  <si>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</si>
  <si>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</si>
  <si>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</si>
  <si>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</si>
  <si>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</si>
  <si>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</si>
  <si>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</si>
  <si>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</si>
  <si>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</si>
  <si>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</si>
  <si>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</si>
  <si>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</si>
  <si>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</si>
  <si>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</si>
  <si>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</si>
  <si>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</si>
  <si>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</si>
  <si>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</si>
  <si>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</si>
  <si>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</si>
  <si>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</si>
  <si>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</si>
  <si>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</si>
  <si>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</si>
  <si>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</si>
  <si>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</si>
  <si>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</si>
  <si>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</si>
  <si>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</si>
  <si>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</si>
  <si>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</si>
  <si>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</si>
  <si>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</si>
  <si>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</si>
  <si>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</si>
  <si>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</si>
  <si>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</si>
  <si>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</si>
  <si>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</si>
  <si>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</si>
  <si>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</si>
  <si>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</si>
  <si>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</si>
  <si>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</si>
  <si>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</si>
  <si>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</si>
  <si>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</si>
  <si>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</si>
  <si>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</si>
  <si>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</si>
  <si>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</si>
  <si>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</si>
  <si>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</si>
  <si>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</si>
  <si>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</si>
  <si>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</si>
  <si>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</si>
  <si>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</si>
  <si>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</si>
  <si>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</si>
  <si>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</si>
  <si>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</si>
  <si>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</si>
  <si>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</si>
  <si>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</si>
  <si>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</si>
  <si>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</si>
  <si>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</si>
  <si>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</si>
  <si>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</si>
  <si>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</si>
  <si>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</si>
  <si>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</si>
  <si>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</si>
  <si>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</si>
  <si>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</si>
  <si>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</si>
  <si>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</si>
  <si>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</si>
  <si>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</si>
  <si>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</si>
  <si>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</si>
  <si>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</si>
  <si>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</si>
  <si>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</si>
  <si>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</si>
  <si>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</si>
  <si>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</si>
  <si>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</si>
  <si>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</si>
  <si>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</si>
  <si>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</si>
  <si>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</si>
  <si>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</si>
  <si>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</si>
  <si>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</si>
  <si>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</si>
  <si>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</si>
  <si>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</si>
  <si>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</si>
  <si>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</si>
  <si>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</si>
  <si>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</si>
  <si>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</si>
  <si>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</si>
  <si>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</si>
  <si>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</si>
  <si>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</si>
  <si>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</si>
  <si>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</si>
  <si>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</si>
  <si>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</si>
  <si>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</si>
  <si>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</si>
  <si>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</si>
  <si>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</si>
  <si>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</si>
  <si>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</si>
  <si>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</si>
  <si>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</si>
  <si>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</si>
  <si>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</si>
  <si>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</si>
  <si>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</si>
  <si>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</si>
  <si>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</si>
  <si>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</si>
  <si>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</si>
  <si>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</si>
  <si>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</si>
  <si>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</si>
  <si>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</si>
  <si>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</si>
  <si>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</si>
  <si>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</si>
  <si>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</si>
  <si>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</si>
  <si>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</si>
  <si>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</si>
  <si>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</si>
  <si>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</si>
  <si>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</si>
  <si>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</si>
  <si>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</si>
  <si>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</si>
  <si>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</si>
  <si>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</si>
  <si>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</si>
  <si>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</si>
  <si>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</si>
  <si>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</si>
  <si>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</si>
  <si>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</si>
  <si>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</si>
  <si>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</si>
  <si>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</si>
  <si>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</si>
  <si>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</si>
  <si>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</si>
  <si>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</si>
  <si>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</si>
  <si>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</si>
  <si>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</si>
  <si>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</si>
  <si>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</si>
  <si>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</si>
  <si>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</si>
  <si>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</si>
  <si>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</si>
  <si>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</si>
  <si>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</si>
  <si>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</si>
  <si>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</si>
  <si>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</si>
  <si>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</si>
  <si>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</si>
  <si>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</si>
  <si>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</si>
  <si>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</si>
  <si>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</si>
  <si>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</si>
  <si>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</si>
  <si>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</si>
  <si>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</si>
  <si>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</si>
  <si>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</si>
  <si>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</si>
  <si>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</si>
  <si>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</si>
  <si>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</si>
  <si>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</si>
  <si>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</si>
  <si>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</si>
  <si>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</si>
  <si>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</si>
  <si>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</si>
  <si>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</si>
  <si>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</si>
  <si>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</si>
  <si>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</si>
  <si>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</si>
  <si>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</si>
  <si>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</si>
  <si>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</si>
  <si>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</si>
  <si>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</si>
  <si>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</si>
  <si>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</si>
  <si>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</si>
  <si>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</si>
  <si>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</si>
  <si>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</si>
  <si>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</si>
  <si>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</si>
  <si>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</si>
  <si>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</si>
  <si>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</si>
  <si>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</si>
  <si>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</si>
  <si>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</si>
  <si>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</si>
  <si>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</si>
  <si>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</si>
  <si>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</si>
  <si>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</si>
  <si>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</si>
  <si>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</si>
  <si>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</si>
  <si>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</si>
  <si>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</si>
  <si>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</si>
  <si>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</si>
  <si>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</si>
  <si>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</si>
  <si>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</si>
  <si>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</si>
  <si>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</si>
  <si>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</si>
  <si>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</si>
  <si>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</si>
  <si>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</si>
  <si>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</si>
  <si>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</si>
  <si>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</si>
  <si>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</si>
  <si>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</si>
  <si>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</si>
  <si>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</si>
  <si>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</si>
  <si>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</si>
  <si>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</si>
  <si>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</si>
  <si>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</si>
  <si>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</si>
  <si>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</si>
  <si>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</si>
  <si>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</si>
  <si>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</si>
  <si>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</si>
  <si>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</si>
  <si>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</si>
  <si>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</si>
  <si>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</si>
  <si>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</si>
  <si>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</si>
  <si>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</si>
  <si>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</si>
  <si>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</si>
  <si>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</si>
  <si>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</si>
  <si>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</si>
  <si>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</si>
  <si>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</si>
  <si>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</si>
  <si>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</si>
  <si>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</si>
  <si>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</si>
  <si>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</si>
  <si>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</si>
  <si>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</si>
  <si>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</si>
  <si>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</si>
  <si>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</si>
  <si>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</si>
  <si>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</si>
  <si>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</si>
  <si>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</si>
  <si>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</si>
  <si>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</si>
  <si>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</si>
  <si>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</si>
  <si>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</si>
  <si>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</si>
  <si>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</si>
  <si>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</si>
  <si>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</si>
  <si>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</si>
  <si>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</si>
  <si>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</si>
  <si>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</si>
  <si>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</si>
  <si>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</si>
  <si>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</si>
  <si>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</si>
  <si>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</si>
  <si>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</si>
  <si>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</si>
  <si>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</si>
  <si>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</si>
  <si>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</si>
  <si>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</si>
  <si>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</si>
  <si>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</si>
  <si>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</si>
  <si>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</si>
  <si>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</si>
  <si>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</si>
  <si>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</si>
  <si>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</si>
  <si>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</si>
  <si>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</si>
  <si>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</si>
  <si>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</si>
  <si>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</si>
  <si>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</si>
  <si>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</si>
  <si>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</si>
  <si>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</si>
  <si>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</si>
  <si>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</si>
  <si>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</si>
  <si>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</si>
  <si>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</si>
  <si>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</si>
  <si>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</si>
  <si>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</si>
  <si>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</si>
  <si>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</si>
  <si>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</si>
  <si>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</si>
  <si>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</si>
  <si>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</si>
  <si>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</si>
  <si>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</si>
  <si>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</si>
  <si>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</si>
  <si>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</si>
  <si>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</si>
  <si>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</si>
  <si>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</si>
  <si>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</si>
  <si>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</si>
  <si>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</si>
  <si>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</si>
  <si>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</si>
  <si>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</si>
  <si>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</si>
  <si>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</si>
  <si>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</si>
  <si>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</si>
  <si>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</si>
  <si>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</si>
  <si>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</si>
  <si>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</si>
  <si>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</si>
  <si>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</si>
  <si>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</si>
  <si>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</si>
  <si>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</si>
  <si>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</si>
  <si>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</si>
  <si>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</si>
  <si>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</si>
  <si>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</si>
  <si>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</si>
  <si>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</si>
  <si>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</si>
  <si>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</si>
  <si>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</si>
  <si>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</si>
  <si>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</si>
  <si>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</si>
  <si>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</si>
  <si>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</si>
  <si>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</si>
  <si>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</si>
  <si>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</si>
  <si>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</si>
  <si>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</si>
  <si>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</si>
  <si>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</si>
  <si>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</si>
  <si>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</si>
  <si>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</si>
  <si>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</si>
  <si>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</si>
  <si>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</si>
  <si>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</si>
  <si>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</si>
  <si>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</si>
  <si>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</si>
  <si>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</si>
  <si>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</si>
  <si>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</si>
  <si>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</si>
  <si>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</si>
  <si>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</si>
  <si>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</si>
  <si>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</si>
  <si>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</si>
  <si>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</si>
  <si>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</si>
  <si>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</si>
  <si>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</si>
  <si>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</si>
  <si>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</si>
  <si>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</si>
  <si>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</si>
  <si>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</si>
  <si>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</si>
  <si>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</si>
  <si>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</si>
  <si>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</si>
  <si>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</si>
  <si>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</si>
  <si>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</si>
  <si>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</si>
  <si>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</si>
  <si>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</si>
  <si>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</si>
  <si>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</si>
  <si>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</si>
  <si>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</si>
  <si>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</si>
  <si>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</si>
  <si>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</si>
  <si>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</si>
  <si>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</si>
  <si>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</si>
  <si>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</si>
  <si>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</si>
  <si>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</si>
  <si>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</si>
  <si>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</si>
  <si>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</si>
  <si>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</si>
  <si>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</si>
  <si>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</si>
  <si>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</si>
  <si>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</si>
  <si>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</si>
  <si>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</si>
  <si>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</si>
  <si>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</si>
  <si>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</si>
  <si>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</si>
  <si>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</si>
  <si>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</si>
  <si>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</si>
  <si>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</si>
  <si>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</si>
  <si>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</si>
  <si>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</si>
  <si>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</si>
  <si>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</si>
  <si>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</si>
  <si>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</si>
  <si>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</si>
  <si>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</si>
  <si>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</si>
  <si>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</si>
  <si>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</si>
  <si>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</si>
  <si>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</si>
  <si>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</si>
  <si>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</si>
  <si>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</si>
  <si>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</si>
  <si>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</si>
  <si>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</si>
  <si>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</si>
  <si>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</si>
  <si>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</si>
  <si>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</si>
  <si>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</si>
  <si>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</si>
  <si>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</si>
  <si>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</si>
  <si>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</si>
  <si>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</si>
  <si>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</si>
  <si>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</si>
  <si>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</si>
  <si>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</si>
  <si>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</si>
  <si>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</si>
  <si>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</si>
  <si>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</si>
  <si>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</si>
  <si>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</si>
  <si>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</si>
  <si>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</si>
  <si>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</si>
  <si>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</si>
  <si>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</si>
  <si>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</si>
  <si>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</si>
  <si>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</si>
  <si>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</si>
  <si>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</si>
  <si>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</si>
  <si>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</si>
  <si>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</si>
  <si>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</si>
  <si>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</si>
  <si>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</si>
  <si>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</si>
  <si>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</si>
  <si>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</si>
  <si>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</si>
  <si>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</si>
  <si>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</si>
  <si>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</si>
  <si>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</si>
  <si>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</si>
  <si>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</si>
  <si>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</si>
  <si>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</si>
  <si>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</si>
  <si>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</si>
  <si>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</si>
  <si>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</si>
  <si>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</si>
  <si>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</si>
  <si>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</si>
  <si>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</si>
  <si>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</si>
  <si>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</si>
  <si>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</si>
  <si>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</si>
  <si>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</si>
  <si>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</si>
  <si>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</si>
  <si>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</si>
  <si>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</si>
  <si>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</si>
  <si>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</si>
  <si>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</si>
  <si>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</si>
  <si>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</si>
  <si>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</si>
  <si>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</si>
  <si>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</si>
  <si>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</si>
  <si>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</si>
  <si>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</si>
  <si>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</si>
  <si>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</si>
  <si>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</si>
  <si>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</si>
  <si>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</si>
  <si>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</si>
  <si>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</si>
  <si>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</si>
  <si>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</si>
  <si>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</si>
  <si>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</si>
  <si>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</si>
  <si>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</si>
  <si>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</si>
  <si>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</si>
  <si>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</si>
  <si>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</si>
  <si>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</si>
  <si>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</si>
  <si>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</si>
  <si>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</si>
  <si>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</si>
  <si>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</si>
  <si>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</si>
  <si>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</si>
  <si>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</si>
  <si>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</si>
  <si>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</si>
  <si>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</si>
  <si>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</si>
  <si>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</si>
  <si>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</si>
  <si>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</si>
  <si>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</si>
  <si>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</si>
  <si>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</si>
  <si>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</si>
  <si>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</si>
  <si>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</si>
  <si>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</si>
  <si>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</si>
  <si>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</si>
  <si>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</si>
  <si>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</si>
  <si>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</si>
  <si>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</si>
  <si>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</si>
  <si>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</si>
  <si>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</si>
  <si>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</si>
  <si>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</si>
  <si>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</si>
  <si>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</si>
  <si>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</si>
  <si>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</si>
  <si>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</si>
  <si>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</si>
  <si>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</si>
  <si>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</si>
  <si>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</si>
  <si>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</si>
  <si>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</si>
  <si>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</si>
  <si>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</si>
  <si>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</si>
  <si>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</si>
  <si>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</si>
  <si>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</si>
  <si>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</si>
  <si>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</si>
  <si>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</si>
  <si>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</si>
  <si>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</si>
  <si>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</si>
  <si>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</si>
  <si>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</si>
  <si>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</si>
  <si>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</si>
  <si>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</si>
  <si>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</si>
  <si>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</si>
  <si>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</si>
  <si>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</si>
  <si>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</si>
  <si>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</si>
  <si>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</si>
  <si>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</si>
  <si>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</si>
  <si>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</si>
  <si>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</si>
  <si>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</si>
  <si>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</si>
  <si>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</si>
  <si>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</si>
  <si>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</si>
  <si>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</si>
  <si>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</si>
  <si>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</si>
  <si>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</si>
  <si>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</si>
  <si>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</si>
  <si>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</si>
  <si>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</si>
  <si>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</si>
  <si>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</si>
  <si>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</si>
  <si>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</si>
  <si>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</si>
  <si>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</si>
  <si>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</si>
  <si>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</si>
  <si>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</si>
  <si>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</si>
  <si>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</si>
  <si>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</si>
  <si>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</si>
  <si>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</si>
  <si>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</si>
  <si>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</si>
  <si>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</si>
  <si>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</si>
  <si>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</si>
  <si>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</si>
  <si>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</si>
  <si>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</si>
  <si>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</si>
  <si>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</si>
  <si>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</si>
  <si>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</si>
  <si>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</si>
  <si>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</si>
  <si>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</si>
  <si>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</si>
  <si>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</si>
  <si>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</si>
  <si>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</si>
  <si>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</si>
  <si>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</si>
  <si>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</si>
  <si>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</si>
  <si>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</si>
  <si>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</si>
  <si>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</si>
  <si>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</si>
  <si>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</si>
  <si>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</si>
  <si>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</si>
  <si>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</si>
  <si>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</si>
  <si>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</si>
  <si>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</si>
  <si>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</si>
  <si>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</si>
  <si>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</si>
  <si>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</si>
  <si>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</si>
  <si>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</si>
  <si>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</si>
  <si>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</si>
  <si>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</si>
  <si>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</si>
  <si>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</si>
  <si>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</si>
  <si>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</si>
  <si>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</si>
  <si>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</si>
  <si>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</si>
  <si>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</si>
  <si>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</si>
  <si>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</si>
  <si>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</si>
  <si>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</si>
  <si>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</si>
  <si>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</si>
  <si>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</si>
  <si>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</si>
  <si>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</si>
  <si>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</si>
  <si>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</si>
  <si>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</si>
  <si>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</si>
  <si>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</si>
  <si>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</si>
  <si>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</si>
  <si>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</si>
  <si>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</si>
  <si>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</si>
  <si>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</si>
  <si>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</si>
  <si>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</si>
  <si>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</si>
  <si>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</si>
  <si>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</si>
  <si>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</si>
  <si>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</si>
  <si>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</si>
  <si>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</si>
  <si>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</si>
  <si>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</si>
  <si>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</si>
  <si>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</si>
  <si>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</si>
  <si>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</si>
  <si>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</si>
  <si>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</si>
  <si>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</si>
  <si>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</si>
  <si>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</si>
  <si>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</si>
  <si>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</si>
  <si>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</si>
  <si>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</si>
  <si>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</si>
  <si>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</si>
  <si>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</si>
  <si>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</si>
  <si>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</si>
  <si>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</si>
  <si>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</si>
  <si>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</si>
  <si>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</si>
  <si>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</si>
  <si>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</si>
  <si>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</si>
  <si>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</si>
  <si>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</si>
  <si>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</si>
  <si>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</si>
  <si>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</si>
  <si>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</si>
  <si>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</si>
  <si>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</si>
  <si>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</si>
  <si>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</si>
  <si>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</si>
  <si>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</si>
  <si>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</si>
  <si>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</si>
  <si>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</si>
  <si>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</si>
  <si>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</si>
  <si>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</si>
  <si>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</si>
  <si>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</si>
  <si>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</si>
  <si>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</si>
  <si>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</si>
  <si>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</si>
  <si>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</si>
  <si>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</si>
  <si>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</si>
  <si>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</si>
  <si>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</si>
  <si>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</si>
  <si>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</si>
  <si>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</si>
  <si>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</si>
  <si>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</si>
  <si>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</si>
  <si>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</si>
  <si>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</si>
  <si>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</si>
  <si>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</si>
  <si>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</si>
  <si>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</si>
  <si>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</si>
  <si>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</si>
  <si>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</si>
  <si>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</si>
  <si>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</si>
  <si>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</si>
  <si>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</si>
  <si>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</si>
  <si>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</si>
  <si>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</si>
  <si>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</si>
  <si>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</si>
  <si>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</si>
  <si>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</si>
  <si>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</si>
  <si>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</si>
  <si>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</si>
  <si>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</si>
  <si>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</si>
  <si>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</si>
  <si>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</si>
  <si>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</si>
  <si>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</si>
  <si>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</si>
  <si>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</si>
  <si>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</si>
  <si>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</si>
  <si>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</si>
  <si>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</si>
  <si>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</si>
  <si>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</si>
  <si>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</si>
  <si>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</si>
  <si>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</si>
  <si>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</si>
  <si>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</si>
  <si>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</si>
  <si>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</si>
  <si>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</si>
  <si>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</si>
  <si>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</si>
  <si>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</si>
  <si>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</si>
  <si>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</si>
  <si>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</si>
  <si>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</si>
  <si>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</si>
  <si>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</si>
  <si>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</si>
  <si>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</si>
  <si>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</si>
  <si>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</si>
  <si>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</si>
  <si>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</si>
  <si>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</si>
  <si>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</si>
  <si>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</si>
  <si>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</si>
  <si>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</si>
  <si>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</si>
  <si>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</si>
  <si>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</si>
  <si>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</si>
  <si>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</si>
  <si>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</si>
  <si>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</si>
  <si>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</si>
  <si>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</si>
  <si>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</si>
  <si>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</si>
  <si>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</si>
  <si>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</si>
  <si>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</si>
  <si>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</si>
  <si>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</si>
  <si>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</si>
  <si>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</si>
  <si>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</si>
  <si>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</si>
  <si>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</si>
  <si>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</si>
  <si>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</si>
  <si>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</si>
  <si>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</si>
  <si>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</si>
  <si>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</si>
  <si>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</si>
  <si>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</si>
  <si>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</si>
  <si>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</si>
  <si>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</si>
  <si>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</si>
  <si>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</si>
  <si>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</si>
  <si>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</si>
  <si>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</si>
  <si>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</si>
  <si>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</si>
  <si>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</si>
  <si>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</si>
  <si>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</si>
  <si>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</si>
  <si>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</si>
  <si>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</si>
  <si>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</si>
  <si>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</si>
  <si>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</si>
  <si>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</si>
  <si>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</si>
  <si>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</si>
  <si>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</si>
  <si>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</si>
  <si>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</si>
  <si>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</si>
  <si>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</si>
  <si>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</si>
  <si>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</si>
  <si>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</si>
  <si>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</si>
  <si>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</si>
  <si>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</si>
  <si>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</si>
  <si>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</si>
  <si>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</si>
  <si>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</si>
  <si>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</si>
  <si>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</si>
  <si>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</si>
  <si>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</si>
  <si>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</si>
  <si>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</si>
  <si>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</si>
  <si>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</si>
  <si>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</si>
  <si>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</si>
  <si>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</si>
  <si>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</si>
  <si>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</si>
  <si>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</si>
  <si>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</si>
  <si>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</si>
  <si>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</si>
  <si>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</si>
  <si>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</si>
  <si>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</si>
  <si>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</si>
  <si>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</si>
  <si>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</si>
  <si>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</si>
  <si>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</si>
  <si>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</si>
  <si>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</si>
  <si>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</si>
  <si>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</si>
  <si>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</si>
  <si>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</si>
  <si>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</si>
  <si>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</si>
  <si>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</si>
  <si>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</si>
  <si>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</si>
  <si>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</si>
  <si>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</si>
  <si>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</si>
  <si>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</si>
  <si>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</si>
  <si>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</si>
  <si>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</si>
  <si>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</si>
  <si>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</si>
  <si>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</si>
  <si>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</si>
  <si>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</si>
  <si>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</si>
  <si>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</si>
  <si>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</si>
  <si>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</si>
  <si>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</si>
  <si>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</si>
  <si>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</si>
  <si>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</si>
  <si>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</si>
  <si>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</si>
  <si>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</si>
  <si>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</si>
  <si>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</si>
  <si>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</si>
  <si>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</si>
  <si>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</si>
  <si>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</si>
  <si>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</si>
  <si>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</si>
  <si>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</si>
  <si>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</si>
  <si>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</si>
  <si>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</si>
  <si>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</si>
  <si>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</si>
  <si>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</si>
  <si>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</si>
  <si>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</si>
  <si>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</si>
  <si>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</si>
  <si>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</si>
  <si>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</si>
  <si>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</si>
  <si>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</si>
  <si>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</si>
  <si>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</si>
  <si>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</si>
  <si>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</si>
  <si>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</si>
  <si>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</si>
  <si>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</si>
  <si>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</si>
  <si>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</si>
  <si>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</si>
  <si>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</si>
  <si>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</si>
  <si>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</si>
  <si>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</si>
  <si>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</si>
  <si>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</si>
  <si>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</si>
  <si>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</si>
  <si>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</si>
  <si>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</si>
  <si>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</si>
  <si>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</si>
  <si>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</si>
  <si>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</si>
  <si>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</si>
  <si>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</si>
  <si>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</si>
  <si>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</si>
  <si>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</si>
  <si>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</si>
  <si>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</si>
  <si>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</si>
  <si>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</si>
  <si>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</si>
  <si>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</si>
  <si>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</si>
  <si>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</si>
  <si>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</si>
  <si>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</si>
  <si>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</si>
  <si>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</si>
  <si>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</si>
  <si>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</si>
  <si>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</si>
  <si>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</si>
  <si>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</si>
  <si>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</si>
  <si>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</si>
  <si>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</si>
  <si>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</si>
  <si>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</si>
  <si>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</si>
  <si>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</si>
  <si>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</si>
  <si>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</si>
  <si>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</si>
  <si>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</si>
  <si>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</si>
  <si>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</si>
  <si>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</si>
  <si>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</si>
  <si>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</si>
  <si>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</si>
  <si>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</si>
  <si>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</si>
  <si>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</si>
  <si>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</si>
  <si>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</si>
  <si>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</si>
  <si>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</si>
  <si>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</si>
  <si>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</si>
  <si>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</si>
  <si>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</si>
  <si>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</si>
  <si>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</si>
  <si>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</si>
  <si>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</si>
  <si>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</si>
  <si>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</si>
  <si>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</si>
  <si>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</si>
  <si>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</si>
  <si>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</si>
  <si>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</si>
  <si>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</si>
  <si>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</si>
  <si>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</si>
  <si>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</si>
  <si>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</si>
  <si>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</si>
  <si>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</si>
  <si>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</si>
  <si>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</si>
  <si>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</si>
  <si>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</si>
  <si>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</si>
  <si>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</si>
  <si>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</si>
  <si>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</si>
  <si>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</si>
  <si>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</si>
  <si>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</si>
  <si>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</si>
  <si>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</si>
  <si>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</si>
  <si>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</si>
  <si>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</si>
  <si>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</si>
  <si>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</si>
  <si>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</si>
  <si>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</si>
  <si>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</si>
  <si>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</si>
  <si>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</si>
  <si>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</si>
  <si>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</si>
  <si>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</si>
  <si>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</si>
  <si>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</si>
  <si>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</si>
  <si>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</si>
  <si>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</si>
  <si>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</si>
  <si>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</si>
  <si>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</si>
  <si>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</si>
  <si>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</si>
  <si>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</si>
  <si>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</si>
  <si>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</si>
  <si>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</si>
  <si>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</si>
  <si>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</si>
  <si>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</si>
  <si>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</si>
  <si>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</si>
  <si>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</si>
  <si>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</si>
  <si>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</si>
  <si>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</si>
  <si>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</si>
  <si>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</si>
  <si>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</si>
  <si>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</si>
  <si>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</si>
  <si>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</si>
  <si>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</si>
  <si>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</si>
  <si>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</si>
  <si>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</si>
  <si>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</si>
  <si>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</si>
  <si>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</si>
  <si>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</si>
  <si>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</si>
  <si>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</si>
  <si>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</si>
  <si>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</si>
  <si>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</si>
  <si>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</si>
  <si>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</si>
  <si>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</si>
  <si>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</si>
  <si>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</si>
  <si>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</si>
  <si>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</si>
  <si>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</si>
  <si>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</si>
  <si>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</si>
  <si>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</si>
  <si>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</si>
  <si>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</si>
  <si>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</si>
  <si>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</si>
  <si>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</si>
  <si>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</si>
  <si>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</si>
  <si>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</si>
  <si>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</si>
  <si>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</si>
  <si>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</si>
  <si>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</si>
  <si>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</si>
  <si>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</si>
  <si>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</si>
  <si>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</si>
  <si>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</si>
  <si>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</si>
  <si>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</si>
  <si>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</si>
  <si>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</si>
  <si>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</si>
  <si>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</si>
  <si>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</si>
  <si>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</si>
  <si>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</si>
  <si>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</si>
  <si>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</si>
  <si>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</si>
  <si>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</si>
  <si>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</si>
  <si>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</si>
  <si>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</si>
  <si>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</si>
  <si>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</si>
  <si>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</si>
  <si>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</si>
  <si>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</si>
  <si>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</si>
  <si>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</si>
  <si>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</si>
  <si>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</si>
  <si>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</si>
  <si>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</si>
  <si>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</si>
  <si>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</si>
  <si>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</si>
  <si>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</si>
  <si>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</si>
  <si>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</si>
  <si>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</si>
  <si>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</si>
  <si>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</si>
  <si>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</si>
  <si>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</si>
  <si>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</si>
  <si>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</si>
  <si>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</si>
  <si>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</si>
  <si>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</si>
  <si>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</si>
  <si>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</si>
  <si>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</si>
  <si>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</si>
  <si>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</si>
  <si>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</si>
  <si>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</si>
  <si>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</si>
  <si>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</si>
  <si>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</si>
  <si>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</si>
  <si>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</si>
  <si>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</si>
  <si>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</si>
  <si>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</si>
  <si>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</si>
  <si>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</si>
  <si>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</si>
  <si>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</si>
  <si>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</si>
  <si>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</si>
  <si>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</si>
  <si>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</si>
  <si>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</si>
  <si>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</si>
  <si>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</si>
  <si>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</si>
  <si>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</si>
  <si>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</si>
  <si>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</si>
  <si>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</si>
  <si>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</si>
  <si>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</si>
  <si>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</si>
  <si>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</si>
  <si>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</si>
  <si>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</si>
  <si>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</si>
  <si>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</si>
  <si>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</si>
  <si>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</si>
  <si>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</si>
  <si>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</si>
  <si>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</si>
  <si>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</si>
  <si>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</si>
  <si>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</si>
  <si>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</si>
  <si>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</si>
  <si>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</si>
  <si>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</si>
  <si>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</si>
  <si>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</si>
  <si>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</si>
  <si>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</si>
  <si>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</si>
  <si>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</si>
  <si>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</si>
  <si>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</si>
  <si>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</si>
  <si>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</si>
  <si>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</si>
  <si>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</si>
  <si>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</si>
  <si>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</si>
  <si>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</si>
  <si>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</si>
  <si>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</si>
  <si>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</si>
  <si>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</si>
  <si>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</si>
  <si>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</si>
  <si>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</si>
  <si>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</si>
  <si>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</si>
  <si>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</si>
  <si>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</si>
  <si>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</si>
  <si>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</si>
  <si>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</si>
  <si>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</si>
  <si>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</si>
  <si>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</si>
  <si>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</si>
  <si>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</si>
  <si>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</si>
  <si>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</si>
  <si>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</si>
  <si>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</si>
  <si>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</si>
  <si>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</si>
  <si>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</si>
  <si>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</si>
  <si>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</si>
  <si>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</si>
  <si>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</si>
  <si>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</si>
  <si>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</si>
  <si>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</si>
  <si>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</si>
  <si>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</si>
  <si>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</si>
  <si>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</si>
  <si>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</si>
  <si>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</si>
  <si>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</si>
  <si>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</si>
  <si>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</si>
  <si>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</si>
  <si>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</si>
  <si>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</si>
  <si>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</si>
  <si>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</si>
  <si>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</si>
  <si>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</si>
  <si>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</si>
  <si>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</si>
  <si>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</si>
  <si>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</si>
  <si>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</si>
  <si>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</si>
  <si>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</si>
  <si>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</si>
  <si>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</si>
  <si>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</si>
  <si>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</si>
  <si>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</si>
  <si>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</si>
  <si>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</si>
  <si>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</si>
  <si>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</si>
  <si>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</si>
  <si>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</si>
  <si>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</si>
  <si>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</si>
  <si>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</si>
  <si>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</si>
  <si>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</si>
  <si>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</si>
  <si>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</si>
  <si>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</si>
  <si>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</si>
  <si>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</si>
  <si>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</si>
  <si>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</si>
  <si>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</si>
  <si>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</si>
  <si>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</si>
  <si>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</si>
  <si>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</si>
  <si>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</si>
  <si>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</si>
  <si>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</si>
  <si>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</si>
  <si>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</si>
  <si>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</si>
  <si>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</si>
  <si>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</si>
  <si>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</si>
  <si>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</si>
  <si>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</si>
  <si>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</si>
  <si>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</si>
  <si>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</si>
  <si>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</si>
  <si>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</si>
  <si>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</si>
  <si>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</si>
  <si>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</si>
  <si>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</si>
  <si>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</si>
  <si>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</si>
  <si>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</si>
  <si>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</si>
  <si>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</si>
  <si>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</si>
  <si>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</si>
  <si>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</si>
  <si>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</si>
  <si>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</si>
  <si>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</si>
  <si>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</si>
  <si>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</si>
  <si>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</si>
  <si>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</si>
  <si>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</si>
  <si>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</si>
  <si>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</si>
  <si>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</si>
  <si>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</si>
  <si>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</si>
  <si>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</si>
  <si>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</si>
  <si>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</si>
  <si>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</si>
  <si>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</si>
  <si>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</si>
  <si>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</si>
  <si>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</si>
  <si>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</si>
  <si>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</si>
  <si>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</si>
  <si>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</si>
  <si>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</si>
  <si>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</si>
  <si>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</si>
  <si>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</si>
  <si>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</si>
  <si>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</si>
  <si>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</si>
  <si>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</si>
  <si>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</si>
  <si>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</si>
  <si>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</si>
  <si>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</si>
  <si>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</si>
  <si>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</si>
  <si>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</si>
  <si>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</si>
  <si>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</si>
  <si>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</si>
  <si>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</si>
  <si>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</si>
  <si>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</si>
  <si>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</si>
  <si>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</si>
  <si>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</si>
  <si>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</si>
  <si>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</si>
  <si>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</si>
  <si>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</si>
  <si>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</si>
  <si>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</si>
  <si>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</si>
  <si>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</si>
  <si>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</si>
  <si>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</si>
  <si>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</si>
  <si>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</si>
  <si>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</si>
  <si>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</si>
  <si>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</si>
  <si>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</si>
  <si>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</si>
  <si>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</si>
  <si>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</si>
  <si>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</si>
  <si>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</si>
  <si>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</si>
  <si>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</si>
  <si>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</si>
  <si>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</si>
  <si>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</si>
  <si>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</si>
  <si>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</si>
  <si>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</si>
  <si>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</si>
  <si>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</si>
  <si>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</si>
  <si>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</si>
  <si>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</si>
  <si>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</si>
  <si>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</si>
  <si>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</si>
  <si>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</si>
  <si>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</si>
  <si>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</si>
  <si>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</si>
  <si>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</si>
  <si>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</si>
  <si>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</si>
  <si>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</si>
  <si>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</si>
  <si>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</si>
  <si>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</si>
  <si>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</si>
  <si>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</si>
  <si>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</si>
  <si>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</si>
  <si>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</si>
  <si>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</si>
  <si>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</si>
  <si>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</si>
  <si>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</si>
  <si>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</si>
  <si>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</si>
  <si>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</si>
  <si>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</si>
  <si>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</si>
  <si>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</si>
  <si>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</si>
  <si>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</si>
  <si>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</si>
  <si>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</si>
  <si>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</si>
  <si>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</si>
  <si>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</si>
  <si>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</si>
  <si>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</si>
  <si>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</si>
  <si>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</si>
  <si>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</si>
  <si>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</si>
  <si>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</si>
  <si>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</si>
  <si>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</si>
  <si>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</si>
  <si>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</si>
  <si>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</si>
  <si>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</si>
  <si>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</si>
  <si>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</si>
  <si>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</si>
  <si>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</si>
  <si>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</si>
  <si>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</si>
  <si>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</si>
  <si>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</si>
  <si>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</si>
  <si>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</si>
  <si>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</si>
  <si>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</si>
  <si>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</si>
  <si>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</si>
  <si>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</si>
  <si>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</si>
  <si>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</si>
  <si>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</si>
  <si>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</si>
  <si>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</si>
  <si>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</si>
  <si>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</si>
  <si>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</si>
  <si>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</si>
  <si>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</si>
  <si>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</si>
  <si>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</si>
  <si>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</si>
  <si>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</si>
  <si>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</si>
  <si>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</si>
  <si>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</si>
  <si>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</si>
  <si>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</si>
  <si>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</si>
  <si>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</si>
  <si>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</si>
  <si>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</si>
  <si>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</si>
  <si>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</si>
  <si>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</si>
  <si>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</si>
  <si>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</si>
  <si>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</si>
  <si>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</si>
  <si>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</si>
  <si>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</si>
  <si>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</si>
  <si>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</si>
  <si>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</si>
  <si>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</si>
  <si>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</si>
  <si>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</si>
  <si>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</si>
  <si>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</si>
  <si>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</si>
  <si>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</si>
  <si>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</si>
  <si>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</si>
  <si>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</si>
  <si>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</si>
  <si>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</si>
  <si>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</si>
  <si>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</si>
  <si>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</si>
  <si>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</si>
  <si>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</si>
  <si>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</si>
  <si>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</si>
  <si>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</si>
  <si>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</si>
  <si>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</si>
  <si>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</si>
  <si>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</si>
  <si>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</si>
  <si>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</si>
  <si>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</si>
  <si>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</si>
  <si>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</si>
  <si>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</si>
  <si>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</si>
  <si>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</si>
  <si>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</si>
  <si>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</si>
  <si>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</si>
  <si>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</si>
  <si>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</si>
  <si>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</si>
  <si>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</si>
  <si>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</si>
  <si>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</si>
  <si>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</si>
  <si>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</si>
  <si>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</si>
  <si>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</si>
  <si>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</si>
  <si>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</si>
  <si>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</si>
  <si>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</si>
  <si>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</si>
  <si>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</si>
  <si>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</si>
  <si>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</si>
  <si>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</si>
  <si>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</si>
  <si>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</si>
  <si>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</si>
  <si>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</si>
  <si>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</si>
  <si>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</si>
  <si>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</si>
  <si>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</si>
  <si>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</si>
  <si>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</si>
  <si>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</si>
  <si>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</si>
  <si>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</si>
  <si>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</si>
  <si>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</si>
  <si>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</si>
  <si>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</si>
  <si>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</si>
  <si>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</si>
  <si>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</si>
  <si>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</si>
  <si>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</si>
  <si>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</si>
  <si>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</si>
  <si>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</si>
  <si>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</si>
  <si>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</si>
  <si>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</si>
  <si>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</si>
  <si>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</si>
  <si>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</si>
  <si>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</si>
  <si>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</si>
  <si>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</si>
  <si>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</si>
  <si>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</si>
  <si>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</si>
  <si>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</si>
  <si>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</si>
  <si>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</si>
  <si>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</si>
  <si>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</si>
  <si>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</si>
  <si>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</si>
  <si>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</si>
  <si>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</si>
  <si>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</si>
  <si>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</si>
  <si>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</si>
  <si>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</si>
  <si>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</si>
  <si>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</si>
  <si>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</si>
  <si>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</si>
  <si>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</si>
  <si>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</si>
  <si>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</si>
  <si>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</si>
  <si>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</si>
  <si>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</si>
  <si>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</si>
  <si>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</si>
  <si>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</si>
  <si>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</si>
  <si>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</si>
  <si>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</si>
  <si>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</si>
  <si>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</si>
  <si>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</si>
  <si>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</si>
  <si>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</si>
  <si>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</si>
  <si>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</si>
  <si>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</si>
  <si>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</si>
  <si>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</si>
  <si>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</si>
  <si>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</si>
  <si>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</si>
  <si>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</si>
  <si>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</si>
  <si>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</si>
  <si>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</si>
  <si>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</si>
  <si>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</si>
  <si>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</si>
  <si>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</si>
  <si>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</si>
  <si>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</si>
  <si>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</si>
  <si>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</si>
  <si>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</si>
  <si>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</si>
  <si>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</si>
  <si>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</si>
  <si>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</si>
  <si>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</si>
  <si>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</si>
  <si>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</si>
  <si>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</si>
  <si>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</si>
  <si>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</si>
  <si>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</si>
  <si>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</si>
  <si>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</si>
  <si>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</si>
  <si>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</si>
  <si>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</si>
  <si>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</si>
  <si>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</si>
  <si>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</si>
  <si>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</si>
  <si>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</si>
  <si>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</si>
  <si>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</si>
  <si>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</si>
  <si>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</si>
  <si>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</si>
  <si>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</si>
  <si>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</si>
  <si>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</si>
  <si>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</si>
  <si>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</si>
  <si>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</si>
  <si>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</si>
  <si>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</si>
  <si>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</si>
  <si>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</si>
  <si>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</si>
  <si>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</si>
  <si>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</si>
  <si>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</si>
  <si>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</si>
  <si>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</si>
  <si>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</si>
  <si>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</si>
  <si>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</si>
  <si>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</si>
  <si>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</si>
  <si>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</si>
  <si>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</si>
  <si>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</si>
  <si>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</si>
  <si>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</si>
  <si>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</si>
  <si>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</si>
  <si>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</si>
  <si>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</si>
  <si>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</si>
  <si>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</si>
  <si>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</si>
  <si>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</si>
  <si>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</si>
  <si>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</si>
  <si>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</si>
  <si>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</si>
  <si>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</si>
  <si>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</si>
  <si>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</si>
  <si>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</si>
  <si>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</si>
  <si>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</si>
  <si>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</si>
  <si>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</si>
  <si>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</si>
  <si>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</si>
  <si>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</si>
  <si>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</si>
  <si>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</si>
  <si>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</si>
  <si>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</si>
  <si>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</si>
  <si>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</si>
  <si>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</si>
  <si>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</si>
  <si>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</si>
  <si>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</si>
  <si>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</si>
  <si>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</si>
  <si>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</si>
  <si>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</si>
  <si>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</si>
  <si>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</si>
  <si>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</si>
  <si>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</si>
  <si>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</si>
  <si>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</si>
  <si>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</si>
  <si>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</si>
  <si>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</si>
  <si>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</si>
  <si>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</si>
  <si>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</si>
  <si>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</si>
  <si>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</si>
  <si>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</si>
  <si>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</si>
  <si>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</si>
  <si>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</si>
  <si>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</si>
  <si>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</si>
  <si>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</si>
  <si>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</si>
  <si>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</si>
  <si>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</si>
  <si>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</si>
  <si>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</si>
  <si>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</si>
  <si>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</si>
  <si>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</si>
  <si>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</si>
  <si>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</si>
  <si>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</si>
  <si>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</si>
  <si>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</si>
  <si>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</si>
  <si>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</si>
  <si>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</si>
  <si>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</si>
  <si>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</si>
  <si>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</si>
  <si>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</si>
  <si>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</si>
  <si>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</si>
  <si>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</si>
  <si>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</si>
  <si>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</si>
  <si>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</si>
  <si>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</si>
  <si>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</si>
  <si>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</si>
  <si>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</si>
  <si>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</si>
  <si>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</si>
  <si>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</si>
  <si>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</si>
  <si>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</si>
  <si>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</si>
  <si>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</si>
  <si>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</si>
  <si>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</si>
  <si>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</si>
  <si>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</si>
  <si>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</si>
  <si>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</si>
  <si>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</si>
  <si>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</si>
  <si>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</si>
  <si>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</si>
  <si>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</si>
  <si>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</si>
  <si>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</si>
  <si>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</si>
  <si>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</si>
  <si>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</si>
  <si>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</si>
  <si>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</si>
  <si>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</si>
  <si>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</si>
  <si>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</si>
  <si>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</si>
  <si>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</si>
  <si>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</si>
  <si>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</si>
  <si>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</si>
  <si>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</si>
  <si>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</si>
  <si>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</si>
  <si>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</si>
  <si>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</si>
  <si>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</si>
  <si>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</si>
  <si>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</si>
  <si>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</si>
  <si>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</si>
  <si>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</si>
  <si>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</si>
  <si>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</si>
  <si>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</si>
  <si>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</si>
  <si>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</si>
  <si>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</si>
  <si>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</si>
  <si>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</si>
  <si>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</si>
  <si>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</si>
  <si>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</si>
  <si>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</si>
  <si>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</si>
  <si>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</si>
  <si>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</si>
  <si>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</si>
  <si>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</si>
  <si>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</si>
  <si>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</si>
  <si>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</si>
  <si>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</si>
  <si>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</si>
  <si>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</si>
  <si>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</si>
  <si>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</si>
  <si>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</si>
  <si>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</si>
  <si>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</si>
  <si>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</si>
  <si>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</si>
  <si>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</si>
  <si>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</si>
  <si>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</si>
  <si>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</si>
  <si>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</si>
  <si>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</si>
  <si>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</si>
  <si>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</si>
  <si>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</si>
  <si>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</si>
  <si>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</si>
  <si>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</si>
  <si>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</si>
  <si>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</si>
  <si>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</si>
  <si>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</si>
  <si>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</si>
  <si>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</si>
  <si>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</si>
  <si>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</si>
  <si>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</si>
  <si>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</si>
  <si>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</si>
  <si>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</si>
  <si>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</si>
  <si>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</si>
  <si>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</si>
  <si>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</si>
  <si>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</si>
  <si>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</si>
  <si>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</si>
  <si>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</si>
  <si>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</si>
  <si>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</si>
  <si>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</si>
  <si>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</si>
  <si>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</si>
  <si>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</si>
  <si>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</si>
  <si>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</si>
  <si>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</si>
  <si>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</si>
  <si>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</si>
  <si>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</si>
  <si>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</si>
  <si>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</si>
  <si>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</si>
  <si>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</si>
  <si>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</si>
  <si>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</si>
  <si>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</si>
  <si>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</si>
  <si>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</si>
  <si>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</si>
  <si>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</si>
  <si>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</si>
  <si>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</si>
  <si>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</si>
  <si>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</si>
  <si>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</si>
  <si>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</si>
  <si>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</si>
  <si>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</si>
  <si>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</si>
  <si>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</si>
  <si>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</si>
  <si>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</si>
  <si>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</si>
  <si>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</si>
  <si>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</si>
  <si>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</si>
  <si>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</si>
  <si>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</si>
  <si>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</si>
  <si>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</si>
  <si>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</si>
  <si>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</si>
  <si>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</si>
  <si>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</si>
  <si>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</si>
  <si>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</si>
  <si>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</si>
  <si>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</si>
  <si>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</si>
  <si>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</si>
  <si>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</si>
  <si>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</si>
  <si>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</si>
  <si>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</si>
  <si>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</si>
  <si>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</si>
  <si>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</si>
  <si>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</si>
  <si>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</si>
  <si>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</si>
  <si>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</si>
  <si>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</si>
  <si>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</si>
  <si>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</si>
  <si>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</si>
  <si>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</si>
  <si>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</si>
  <si>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</si>
  <si>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</si>
  <si>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</si>
  <si>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</si>
  <si>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</si>
  <si>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</si>
  <si>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</si>
  <si>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</si>
  <si>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</si>
  <si>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</si>
  <si>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</si>
  <si>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</si>
  <si>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</si>
  <si>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</si>
  <si>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</si>
  <si>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</si>
  <si>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</si>
  <si>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</si>
  <si>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</si>
  <si>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</si>
  <si>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</si>
  <si>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</si>
  <si>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</si>
  <si>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</si>
  <si>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</si>
  <si>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</si>
  <si>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</si>
  <si>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</si>
  <si>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</si>
  <si>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</si>
  <si>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</si>
  <si>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</si>
  <si>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</si>
  <si>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</si>
  <si>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</si>
  <si>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</si>
  <si>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</si>
  <si>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</si>
  <si>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</si>
  <si>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</si>
  <si>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</si>
  <si>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</si>
  <si>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</si>
  <si>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</si>
  <si>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</si>
  <si>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</si>
  <si>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</si>
  <si>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</si>
  <si>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</si>
  <si>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</si>
  <si>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</si>
  <si>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</si>
  <si>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</si>
  <si>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</si>
  <si>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</si>
  <si>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</si>
  <si>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</si>
  <si>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</si>
  <si>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</si>
  <si>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</si>
  <si>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</si>
  <si>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</si>
  <si>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</si>
  <si>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</si>
  <si>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</si>
  <si>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</si>
  <si>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</si>
  <si>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</si>
  <si>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</si>
  <si>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</si>
  <si>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</si>
  <si>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</si>
  <si>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</si>
  <si>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</si>
  <si>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</si>
  <si>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</si>
  <si>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</si>
  <si>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</si>
  <si>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</si>
  <si>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</si>
  <si>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</si>
  <si>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</si>
  <si>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</si>
  <si>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</si>
  <si>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</si>
  <si>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</si>
  <si>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</si>
  <si>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</si>
  <si>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</si>
  <si>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</si>
  <si>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</si>
  <si>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</si>
  <si>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</si>
  <si>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</si>
  <si>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</si>
  <si>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</si>
  <si>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</si>
  <si>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</si>
  <si>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</si>
  <si>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</si>
  <si>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</si>
  <si>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</si>
  <si>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</si>
  <si>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</si>
  <si>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</si>
  <si>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</si>
  <si>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</si>
  <si>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</si>
  <si>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</si>
  <si>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</si>
  <si>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</si>
  <si>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</si>
  <si>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</si>
  <si>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</si>
  <si>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</si>
  <si>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</si>
  <si>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</si>
  <si>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</si>
  <si>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</si>
  <si>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</si>
  <si>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</si>
  <si>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</si>
  <si>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</si>
  <si>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</si>
  <si>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</si>
  <si>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</si>
  <si>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</si>
  <si>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</si>
  <si>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</si>
  <si>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</si>
  <si>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</si>
  <si>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</si>
  <si>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</si>
  <si>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</si>
  <si>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</si>
  <si>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</si>
  <si>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</si>
  <si>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</si>
  <si>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</si>
  <si>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</si>
  <si>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</si>
  <si>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</si>
  <si>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</si>
  <si>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</si>
  <si>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</si>
  <si>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</si>
  <si>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</si>
  <si>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</si>
  <si>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</si>
  <si>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</si>
  <si>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</si>
  <si>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</si>
  <si>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</si>
  <si>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</si>
  <si>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</si>
  <si>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</si>
  <si>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</si>
  <si>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</si>
  <si>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</si>
  <si>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</si>
  <si>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</si>
  <si>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</si>
  <si>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</si>
  <si>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</si>
  <si>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</si>
  <si>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</si>
  <si>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</si>
  <si>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</si>
  <si>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</si>
  <si>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</si>
  <si>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</si>
  <si>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</si>
  <si>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</si>
  <si>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</si>
  <si>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</si>
  <si>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</si>
  <si>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</si>
  <si>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</si>
  <si>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</si>
  <si>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</si>
  <si>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</si>
  <si>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</si>
  <si>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</si>
  <si>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</si>
  <si>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</si>
  <si>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</si>
  <si>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</si>
  <si>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</si>
  <si>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</si>
  <si>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</si>
  <si>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</si>
  <si>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</si>
  <si>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</si>
  <si>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</si>
  <si>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</si>
  <si>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</si>
  <si>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</si>
  <si>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</si>
  <si>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</si>
  <si>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</si>
  <si>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</si>
  <si>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</si>
  <si>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</si>
  <si>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</si>
  <si>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</si>
  <si>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</si>
  <si>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</si>
  <si>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</si>
  <si>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</si>
  <si>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</si>
  <si>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</si>
  <si>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</si>
  <si>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</si>
  <si>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</si>
  <si>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</si>
  <si>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</si>
  <si>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</si>
  <si>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</si>
  <si>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</si>
  <si>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</si>
  <si>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</si>
  <si>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</si>
  <si>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</si>
  <si>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</si>
  <si>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</si>
  <si>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</si>
  <si>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</si>
  <si>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</si>
  <si>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</si>
  <si>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</si>
  <si>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</si>
  <si>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</si>
  <si>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</si>
  <si>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</si>
  <si>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</si>
  <si>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</si>
  <si>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</si>
  <si>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</si>
  <si>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</si>
  <si>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</si>
  <si>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</si>
  <si>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</si>
  <si>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</si>
  <si>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</si>
  <si>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</si>
  <si>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</si>
  <si>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</si>
  <si>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</si>
  <si>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</si>
  <si>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</si>
  <si>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</si>
  <si>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</si>
  <si>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</si>
  <si>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</si>
  <si>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</si>
  <si>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</si>
  <si>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</si>
  <si>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</si>
  <si>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</si>
  <si>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</si>
  <si>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</si>
  <si>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</si>
  <si>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</si>
  <si>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</si>
  <si>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</si>
  <si>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</si>
  <si>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</si>
  <si>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</si>
  <si>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</si>
  <si>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</si>
  <si>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</si>
  <si>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</si>
  <si>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</si>
  <si>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</si>
  <si>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</si>
  <si>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</si>
  <si>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</si>
  <si>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</si>
  <si>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</si>
  <si>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</si>
  <si>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</si>
  <si>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</si>
  <si>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</si>
  <si>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</si>
  <si>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</si>
  <si>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</si>
  <si>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</si>
  <si>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</si>
  <si>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</si>
  <si>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</si>
  <si>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</si>
  <si>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</si>
  <si>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</si>
  <si>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</si>
  <si>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</si>
  <si>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</si>
  <si>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</si>
  <si>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</si>
  <si>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</si>
  <si>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</si>
  <si>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</si>
  <si>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</si>
  <si>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</si>
  <si>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</si>
  <si>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</si>
  <si>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</si>
  <si>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</si>
  <si>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</si>
  <si>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</si>
  <si>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</si>
  <si>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</si>
  <si>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</si>
  <si>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</si>
  <si>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</si>
  <si>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</si>
  <si>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</si>
  <si>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</si>
  <si>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</si>
  <si>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</si>
  <si>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</si>
  <si>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</si>
  <si>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</si>
  <si>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</si>
  <si>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</si>
  <si>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</si>
  <si>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</si>
  <si>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</si>
  <si>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</si>
  <si>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</si>
  <si>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</si>
  <si>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</si>
  <si>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</si>
  <si>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</si>
  <si>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</si>
  <si>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</si>
  <si>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</si>
  <si>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</si>
  <si>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</si>
  <si>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</si>
  <si>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</si>
  <si>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</si>
  <si>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</si>
  <si>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</si>
  <si>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</si>
  <si>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</si>
  <si>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</si>
  <si>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</si>
  <si>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</si>
  <si>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</si>
  <si>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</si>
  <si>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</si>
  <si>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</si>
  <si>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</si>
  <si>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</si>
  <si>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</si>
  <si>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</si>
  <si>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</si>
  <si>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</si>
  <si>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</si>
  <si>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</si>
  <si>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</si>
  <si>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</si>
  <si>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</si>
  <si>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</si>
  <si>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</si>
  <si>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</si>
  <si>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</si>
  <si>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</si>
  <si>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</si>
  <si>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</si>
  <si>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</si>
  <si>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</si>
  <si>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</si>
  <si>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</si>
  <si>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</si>
  <si>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</si>
  <si>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</si>
  <si>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</si>
  <si>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</si>
  <si>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</si>
  <si>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</si>
  <si>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</si>
  <si>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</si>
  <si>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</si>
  <si>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</si>
  <si>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</si>
  <si>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</si>
  <si>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</si>
  <si>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</si>
  <si>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</si>
  <si>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</si>
  <si>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</si>
  <si>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</si>
  <si>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</si>
  <si>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</si>
  <si>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</si>
  <si>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</si>
  <si>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</si>
  <si>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</si>
  <si>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</si>
  <si>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</si>
  <si>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</si>
  <si>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</si>
  <si>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</si>
  <si>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</si>
  <si>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</si>
  <si>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</si>
  <si>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</si>
  <si>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</si>
  <si>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</si>
  <si>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</si>
  <si>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</si>
  <si>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</si>
  <si>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</si>
  <si>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</si>
  <si>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</si>
  <si>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</si>
  <si>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</si>
  <si>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</si>
  <si>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</si>
  <si>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</si>
  <si>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</si>
  <si>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</si>
  <si>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</si>
  <si>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</si>
  <si>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</si>
  <si>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</si>
  <si>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</si>
  <si>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</si>
  <si>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</si>
  <si>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</si>
  <si>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</si>
  <si>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</si>
  <si>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</si>
  <si>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</si>
  <si>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</si>
  <si>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</si>
  <si>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</si>
  <si>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</si>
  <si>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</si>
  <si>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</si>
  <si>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</si>
  <si>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</si>
  <si>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</si>
  <si>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</si>
  <si>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</si>
  <si>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</si>
  <si>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</si>
  <si>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</si>
  <si>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</si>
  <si>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</si>
  <si>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</si>
  <si>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</si>
  <si>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</si>
  <si>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</si>
  <si>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</si>
  <si>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</si>
  <si>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</si>
  <si>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</si>
  <si>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</si>
  <si>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</si>
  <si>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</si>
  <si>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</si>
  <si>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</si>
  <si>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</si>
  <si>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</si>
  <si>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</si>
  <si>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</si>
  <si>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</si>
  <si>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</si>
  <si>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</si>
  <si>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</si>
  <si>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</si>
  <si>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</si>
  <si>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</si>
  <si>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</si>
  <si>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</si>
  <si>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</si>
  <si>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</si>
  <si>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</si>
  <si>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</si>
  <si>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</si>
  <si>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</si>
  <si>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</si>
  <si>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</si>
  <si>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</si>
  <si>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</si>
  <si>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</si>
  <si>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</si>
  <si>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</si>
  <si>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</si>
  <si>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</si>
  <si>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</si>
  <si>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</si>
  <si>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</si>
  <si>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</si>
  <si>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</si>
  <si>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</si>
  <si>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</si>
  <si>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</si>
  <si>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</si>
  <si>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</si>
  <si>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</si>
  <si>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</si>
  <si>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</si>
  <si>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</si>
  <si>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</si>
  <si>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</si>
  <si>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</si>
  <si>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</si>
  <si>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</si>
  <si>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</si>
  <si>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</si>
  <si>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</si>
  <si>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</si>
  <si>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</si>
  <si>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</si>
  <si>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</si>
  <si>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</si>
  <si>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</si>
  <si>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</si>
  <si>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</si>
  <si>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</si>
  <si>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</si>
  <si>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</si>
  <si>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</si>
  <si>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</si>
  <si>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</si>
  <si>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</si>
  <si>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</si>
  <si>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</si>
  <si>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</si>
  <si>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</si>
  <si>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</si>
  <si>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</si>
  <si>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</si>
  <si>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</si>
  <si>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</si>
  <si>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</si>
  <si>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</si>
  <si>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</si>
  <si>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</si>
  <si>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</si>
  <si>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</si>
  <si>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</si>
  <si>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</si>
  <si>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</si>
  <si>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</si>
  <si>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</si>
  <si>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</si>
  <si>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</si>
  <si>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</si>
  <si>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</si>
  <si>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</si>
  <si>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</si>
  <si>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</si>
  <si>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</si>
  <si>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</si>
  <si>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</si>
  <si>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</si>
  <si>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</si>
  <si>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</si>
  <si>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</si>
  <si>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</si>
  <si>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</si>
  <si>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</si>
  <si>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</si>
  <si>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</si>
  <si>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</si>
  <si>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</si>
  <si>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</si>
  <si>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</si>
  <si>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</si>
  <si>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</si>
  <si>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</si>
  <si>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</si>
  <si>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</si>
  <si>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</si>
  <si>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</si>
  <si>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</si>
  <si>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</si>
  <si>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</si>
  <si>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</si>
  <si>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</si>
  <si>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</si>
  <si>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</si>
  <si>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</si>
  <si>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</si>
  <si>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</si>
  <si>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</si>
  <si>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</si>
  <si>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</si>
  <si>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</si>
  <si>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</si>
  <si>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</si>
  <si>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</si>
  <si>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</si>
  <si>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</si>
  <si>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</si>
  <si>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</si>
  <si>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</si>
  <si>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</si>
  <si>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</si>
  <si>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</si>
  <si>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</si>
  <si>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</si>
  <si>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</si>
  <si>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</si>
  <si>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</si>
  <si>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</si>
  <si>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</si>
  <si>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</si>
  <si>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</si>
  <si>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</si>
  <si>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</si>
  <si>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</si>
  <si>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</si>
  <si>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</si>
  <si>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</si>
  <si>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</si>
  <si>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</si>
  <si>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</si>
  <si>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</si>
  <si>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</si>
  <si>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</si>
  <si>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</si>
  <si>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</si>
  <si>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</si>
  <si>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</si>
  <si>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</si>
  <si>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</si>
  <si>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</si>
  <si>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</si>
  <si>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</si>
  <si>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</si>
  <si>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</si>
  <si>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</si>
  <si>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</si>
  <si>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</si>
  <si>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</si>
  <si>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</si>
  <si>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</si>
  <si>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</si>
  <si>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</si>
  <si>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</si>
  <si>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</si>
  <si>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</si>
  <si>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</si>
  <si>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</si>
  <si>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</si>
  <si>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</si>
  <si>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</si>
  <si>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</si>
  <si>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</si>
  <si>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</si>
  <si>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</si>
  <si>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</si>
  <si>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</si>
  <si>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</si>
  <si>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</si>
  <si>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</si>
  <si>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</si>
  <si>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</si>
  <si>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</si>
  <si>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</si>
  <si>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</si>
  <si>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</si>
  <si>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</si>
  <si>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</si>
  <si>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</si>
  <si>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</si>
  <si>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</si>
  <si>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</si>
  <si>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</si>
  <si>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</si>
  <si>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</si>
  <si>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</si>
  <si>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</si>
  <si>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</si>
  <si>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</si>
  <si>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</si>
  <si>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</si>
  <si>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</si>
  <si>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</si>
  <si>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</si>
  <si>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</si>
  <si>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</si>
  <si>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</si>
  <si>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</si>
  <si>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</si>
  <si>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</si>
  <si>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</si>
  <si>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</si>
  <si>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</si>
  <si>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</si>
  <si>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</si>
  <si>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</si>
  <si>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</si>
  <si>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</si>
  <si>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</si>
  <si>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</si>
  <si>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</si>
  <si>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</si>
  <si>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</si>
  <si>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</si>
  <si>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</si>
  <si>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</si>
  <si>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</si>
  <si>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</si>
  <si>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</si>
  <si>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</si>
  <si>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</si>
  <si>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</si>
  <si>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</si>
  <si>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</si>
  <si>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</si>
  <si>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</si>
  <si>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</si>
  <si>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</si>
  <si>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</si>
  <si>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</si>
  <si>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</si>
  <si>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</si>
  <si>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</si>
  <si>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</si>
  <si>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</si>
  <si>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</si>
  <si>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</si>
  <si>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</si>
  <si>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</si>
  <si>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</si>
  <si>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</si>
  <si>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</si>
  <si>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</si>
  <si>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</si>
  <si>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</si>
  <si>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</si>
  <si>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</si>
  <si>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</si>
  <si>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</si>
  <si>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</si>
  <si>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</si>
  <si>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</si>
  <si>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</si>
  <si>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</si>
  <si>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</si>
  <si>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</si>
  <si>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</si>
  <si>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</si>
  <si>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</si>
  <si>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</si>
  <si>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</si>
  <si>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</si>
  <si>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</si>
  <si>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</si>
  <si>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</si>
  <si>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</si>
  <si>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</si>
  <si>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</si>
  <si>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</si>
  <si>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</si>
  <si>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</si>
  <si>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</si>
  <si>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</si>
  <si>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</si>
  <si>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</si>
  <si>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</si>
  <si>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</si>
  <si>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</si>
  <si>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</si>
  <si>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</si>
  <si>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</si>
  <si>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</si>
  <si>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</si>
  <si>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</si>
  <si>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</si>
  <si>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</si>
  <si>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</si>
  <si>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</si>
  <si>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</si>
  <si>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</si>
  <si>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</si>
  <si>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</si>
  <si>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</si>
  <si>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</si>
  <si>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</si>
  <si>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</si>
  <si>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</si>
  <si>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</si>
  <si>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</si>
  <si>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</si>
  <si>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</si>
  <si>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</si>
  <si>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</si>
  <si>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</si>
  <si>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</si>
  <si>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</si>
  <si>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</si>
  <si>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</si>
  <si>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</si>
  <si>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</si>
  <si>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</si>
  <si>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</si>
  <si>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</si>
  <si>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</si>
  <si>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</si>
  <si>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</si>
  <si>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</si>
  <si>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</si>
  <si>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</si>
  <si>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</si>
  <si>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</si>
  <si>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</si>
  <si>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</si>
  <si>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</si>
  <si>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</si>
  <si>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</si>
  <si>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</si>
  <si>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</si>
  <si>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</si>
  <si>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</si>
  <si>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</si>
  <si>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</si>
  <si>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</si>
  <si>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</si>
  <si>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</si>
  <si>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</si>
  <si>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</si>
  <si>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</si>
  <si>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</si>
  <si>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</si>
  <si>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</si>
  <si>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</si>
  <si>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</si>
  <si>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</si>
  <si>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</si>
  <si>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</si>
  <si>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</si>
  <si>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</si>
  <si>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</si>
  <si>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</si>
  <si>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</si>
  <si>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</si>
  <si>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</si>
  <si>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</si>
  <si>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</si>
  <si>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</si>
  <si>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</si>
  <si>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</si>
  <si>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</si>
  <si>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</si>
  <si>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</si>
  <si>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</si>
  <si>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</si>
  <si>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</si>
  <si>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</si>
  <si>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</si>
  <si>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</si>
  <si>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</si>
  <si>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</si>
  <si>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</si>
  <si>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</si>
  <si>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</si>
  <si>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</si>
  <si>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</si>
  <si>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</si>
  <si>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</si>
  <si>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</si>
  <si>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</si>
  <si>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</si>
  <si>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</si>
  <si>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</si>
  <si>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</si>
  <si>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</si>
  <si>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</si>
  <si>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</si>
  <si>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</si>
  <si>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</si>
  <si>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</si>
  <si>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</si>
  <si>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</si>
  <si>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</si>
  <si>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</si>
  <si>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</si>
  <si>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</si>
  <si>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</si>
  <si>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</si>
  <si>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</si>
  <si>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</si>
  <si>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</si>
  <si>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</si>
  <si>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</si>
  <si>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</si>
  <si>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</si>
  <si>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</si>
  <si>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</si>
  <si>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</si>
  <si>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</si>
  <si>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</si>
  <si>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</si>
  <si>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</si>
  <si>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</si>
  <si>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</si>
  <si>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</si>
  <si>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</si>
  <si>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</si>
  <si>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</si>
  <si>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</si>
  <si>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</si>
  <si>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</si>
  <si>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</si>
  <si>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</si>
  <si>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</si>
  <si>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</si>
  <si>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</si>
  <si>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</si>
  <si>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</si>
  <si>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</si>
  <si>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</si>
  <si>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</si>
  <si>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</si>
  <si>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</si>
  <si>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</si>
  <si>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</si>
  <si>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</si>
  <si>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</si>
  <si>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</si>
  <si>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</si>
  <si>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</si>
  <si>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</si>
  <si>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</si>
  <si>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</si>
  <si>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</si>
  <si>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</si>
  <si>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</si>
  <si>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</si>
  <si>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</si>
  <si>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</si>
  <si>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</si>
  <si>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</si>
  <si>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</si>
  <si>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</si>
  <si>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</si>
  <si>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</si>
  <si>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</si>
  <si>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</si>
  <si>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</si>
  <si>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</si>
  <si>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</si>
  <si>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</si>
  <si>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</si>
  <si>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</si>
  <si>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</si>
  <si>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</si>
  <si>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</si>
  <si>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</si>
  <si>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</si>
  <si>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</si>
  <si>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</si>
  <si>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</si>
  <si>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</si>
  <si>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</si>
  <si>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</si>
  <si>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</si>
  <si>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</si>
  <si>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</si>
  <si>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</si>
  <si>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</si>
  <si>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</si>
  <si>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</si>
  <si>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</si>
  <si>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</si>
  <si>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</si>
  <si>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</si>
  <si>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</si>
  <si>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</si>
  <si>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</si>
  <si>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</si>
  <si>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</si>
  <si>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</si>
  <si>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</si>
  <si>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</si>
  <si>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</si>
  <si>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</si>
  <si>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</si>
  <si>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</si>
  <si>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</si>
  <si>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</si>
  <si>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</si>
  <si>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</si>
  <si>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</si>
  <si>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</si>
  <si>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</si>
  <si>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</si>
  <si>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</si>
  <si>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</si>
  <si>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</si>
  <si>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</si>
  <si>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</si>
  <si>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</si>
  <si>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</si>
  <si>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</si>
  <si>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</si>
  <si>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</si>
  <si>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</si>
  <si>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</si>
  <si>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</si>
  <si>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</si>
  <si>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</si>
  <si>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</si>
  <si>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</si>
  <si>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</si>
  <si>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</si>
  <si>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</si>
  <si>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</si>
  <si>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</si>
  <si>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</si>
  <si>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</si>
  <si>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</si>
  <si>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</si>
  <si>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</si>
  <si>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</si>
  <si>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</si>
  <si>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</si>
  <si>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</si>
  <si>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</si>
  <si>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</si>
  <si>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</si>
  <si>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</si>
  <si>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</si>
  <si>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</si>
  <si>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</si>
  <si>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</si>
  <si>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</si>
  <si>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</si>
  <si>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</si>
  <si>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</si>
  <si>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</si>
  <si>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</si>
  <si>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</si>
  <si>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</si>
  <si>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</si>
  <si>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</si>
  <si>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</si>
  <si>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</si>
  <si>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</si>
  <si>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</si>
  <si>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</si>
  <si>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</si>
  <si>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</si>
  <si>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</si>
  <si>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</si>
  <si>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</si>
  <si>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</si>
  <si>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</si>
  <si>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</si>
  <si>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</si>
  <si>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</si>
  <si>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</si>
  <si>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</si>
  <si>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</si>
  <si>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</si>
  <si>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</si>
  <si>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</si>
  <si>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</si>
  <si>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</si>
  <si>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</si>
  <si>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</si>
  <si>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</si>
  <si>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</si>
  <si>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</si>
  <si>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</si>
  <si>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</si>
  <si>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</si>
  <si>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</si>
  <si>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</si>
  <si>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</si>
  <si>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</si>
  <si>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</si>
  <si>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</si>
  <si>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</si>
  <si>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</si>
  <si>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</si>
  <si>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</si>
  <si>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</si>
  <si>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</si>
  <si>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</si>
  <si>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</si>
  <si>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</si>
  <si>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</si>
  <si>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</si>
  <si>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</si>
  <si>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</si>
  <si>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</si>
  <si>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</si>
  <si>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</si>
  <si>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</si>
  <si>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</si>
  <si>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</si>
  <si>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</si>
  <si>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</si>
  <si>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</si>
  <si>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</si>
  <si>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</si>
  <si>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</si>
  <si>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</si>
  <si>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</si>
  <si>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</si>
  <si>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</si>
  <si>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</si>
  <si>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</si>
  <si>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</si>
  <si>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</si>
  <si>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</si>
  <si>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</si>
  <si>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</si>
  <si>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</si>
  <si>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</si>
  <si>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</si>
  <si>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</si>
  <si>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</si>
  <si>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</si>
  <si>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</si>
  <si>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</si>
  <si>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</si>
  <si>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</si>
  <si>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</si>
  <si>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</si>
  <si>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</si>
  <si>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</si>
  <si>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</si>
  <si>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</si>
  <si>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</si>
  <si>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</si>
  <si>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</si>
  <si>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</si>
  <si>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</si>
  <si>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</si>
  <si>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</si>
  <si>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</si>
  <si>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</si>
  <si>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</si>
  <si>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</si>
  <si>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</si>
  <si>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</si>
  <si>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</si>
  <si>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</si>
  <si>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</si>
  <si>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</si>
  <si>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</si>
  <si>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</si>
  <si>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</si>
  <si>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</si>
  <si>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</si>
  <si>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</si>
  <si>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</si>
  <si>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</si>
  <si>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</si>
  <si>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</si>
  <si>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</si>
  <si>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</si>
  <si>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</si>
  <si>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</si>
  <si>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</si>
  <si>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</si>
  <si>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</si>
  <si>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</si>
  <si>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</si>
  <si>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</si>
  <si>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</si>
  <si>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</si>
  <si>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</si>
  <si>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</si>
  <si>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</si>
  <si>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</si>
  <si>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</si>
  <si>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</si>
  <si>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</si>
  <si>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</si>
  <si>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</si>
  <si>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</si>
  <si>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</si>
  <si>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</si>
  <si>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</si>
  <si>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</si>
  <si>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</si>
  <si>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</si>
  <si>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</si>
  <si>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</si>
  <si>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</si>
  <si>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</si>
  <si>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</si>
  <si>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</si>
  <si>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</si>
  <si>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</si>
  <si>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</si>
  <si>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</si>
  <si>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</si>
  <si>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</si>
  <si>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</si>
  <si>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</si>
  <si>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</si>
  <si>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</si>
  <si>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</si>
  <si>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</si>
  <si>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</si>
  <si>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</si>
  <si>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</si>
  <si>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</si>
  <si>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</si>
  <si>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</si>
  <si>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</si>
  <si>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</si>
  <si>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</si>
  <si>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</si>
  <si>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</si>
  <si>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</si>
  <si>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</si>
  <si>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</si>
  <si>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</si>
  <si>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</si>
  <si>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</si>
  <si>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</si>
  <si>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</si>
  <si>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</si>
  <si>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</si>
  <si>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</si>
  <si>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</si>
  <si>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</si>
  <si>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</si>
  <si>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</si>
  <si>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</si>
  <si>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</si>
  <si>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</si>
  <si>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</si>
  <si>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</si>
  <si>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</si>
  <si>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</si>
  <si>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</si>
  <si>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</si>
  <si>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</si>
  <si>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</si>
  <si>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</si>
  <si>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</si>
  <si>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</si>
  <si>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</si>
  <si>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</si>
  <si>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</si>
  <si>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</si>
  <si>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</si>
  <si>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</si>
  <si>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</si>
  <si>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</si>
  <si>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</si>
  <si>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</si>
  <si>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</si>
  <si>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</si>
  <si>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</si>
  <si>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</si>
  <si>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</si>
  <si>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</si>
  <si>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</si>
  <si>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</si>
  <si>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</si>
  <si>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</si>
  <si>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</si>
  <si>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</si>
  <si>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</si>
  <si>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</si>
  <si>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</si>
  <si>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</si>
  <si>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</si>
  <si>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</si>
  <si>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</si>
  <si>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</si>
  <si>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</si>
  <si>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</si>
  <si>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</si>
  <si>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</si>
  <si>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</si>
  <si>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</si>
  <si>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</si>
  <si>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</si>
  <si>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</si>
  <si>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</si>
  <si>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</si>
  <si>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</si>
  <si>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</si>
  <si>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</si>
  <si>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</si>
  <si>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</si>
  <si>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</si>
  <si>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</si>
  <si>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</si>
  <si>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</si>
  <si>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</si>
  <si>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</si>
  <si>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</si>
  <si>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</si>
  <si>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</si>
  <si>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</si>
  <si>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</si>
  <si>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</si>
  <si>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</si>
  <si>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</si>
  <si>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</si>
  <si>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</si>
  <si>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</si>
  <si>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</si>
  <si>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</si>
  <si>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</si>
  <si>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</si>
  <si>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</si>
  <si>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</si>
  <si>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</si>
  <si>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</si>
  <si>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</si>
  <si>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</si>
  <si>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</si>
  <si>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</si>
  <si>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</si>
  <si>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</si>
  <si>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</si>
  <si>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</si>
  <si>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</si>
  <si>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</si>
  <si>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</si>
  <si>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</si>
  <si>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</si>
  <si>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</si>
  <si>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</si>
  <si>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</si>
  <si>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</si>
  <si>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</si>
  <si>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</si>
  <si>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</si>
  <si>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</si>
  <si>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</si>
  <si>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</si>
  <si>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</si>
  <si>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</si>
  <si>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</si>
  <si>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</si>
  <si>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</si>
  <si>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</si>
  <si>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</si>
  <si>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</si>
  <si>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</si>
  <si>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</si>
  <si>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</si>
  <si>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</si>
  <si>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</si>
  <si>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</si>
  <si>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</si>
  <si>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</si>
  <si>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</si>
  <si>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</si>
  <si>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</si>
  <si>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</si>
  <si>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</si>
  <si>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</si>
  <si>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</si>
  <si>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</si>
  <si>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</si>
  <si>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</si>
  <si>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</si>
  <si>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</si>
  <si>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</si>
  <si>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</si>
  <si>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</si>
  <si>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</si>
  <si>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</si>
  <si>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</si>
  <si>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</si>
  <si>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</si>
  <si>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</si>
  <si>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</si>
  <si>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</si>
  <si>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</si>
  <si>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</si>
  <si>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</si>
  <si>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</si>
  <si>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</si>
  <si>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</si>
  <si>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</si>
  <si>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</si>
  <si>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</si>
  <si>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</si>
  <si>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</si>
  <si>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</si>
  <si>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</si>
  <si>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</si>
  <si>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</si>
  <si>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</si>
  <si>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</si>
  <si>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</si>
  <si>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</si>
  <si>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</si>
  <si>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</si>
  <si>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</si>
  <si>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</si>
  <si>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</si>
  <si>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</si>
  <si>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</si>
  <si>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</si>
  <si>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</si>
  <si>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</si>
  <si>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</si>
  <si>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</si>
  <si>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</si>
  <si>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</si>
  <si>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</si>
  <si>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</si>
  <si>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</si>
  <si>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</si>
  <si>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</si>
  <si>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</si>
  <si>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</si>
  <si>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</si>
  <si>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</si>
  <si>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</si>
  <si>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</si>
  <si>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</si>
  <si>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</si>
  <si>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</si>
  <si>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</si>
  <si>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</si>
  <si>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</si>
  <si>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</si>
  <si>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</si>
  <si>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</si>
  <si>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</si>
  <si>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</si>
  <si>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</si>
  <si>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</si>
  <si>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</si>
  <si>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</si>
  <si>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</si>
  <si>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</si>
  <si>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</si>
  <si>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</si>
  <si>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</si>
  <si>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</si>
  <si>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</si>
  <si>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</si>
  <si>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</si>
  <si>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</si>
  <si>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</si>
  <si>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</si>
  <si>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</si>
  <si>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</si>
  <si>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</si>
  <si>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</si>
  <si>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</si>
  <si>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</si>
  <si>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</si>
  <si>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</si>
  <si>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</si>
  <si>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</si>
  <si>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</si>
  <si>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</si>
  <si>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</si>
  <si>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</si>
  <si>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</si>
  <si>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</si>
  <si>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</si>
  <si>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</si>
  <si>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</si>
  <si>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</si>
  <si>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</si>
  <si>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</si>
  <si>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</si>
  <si>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</si>
  <si>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</si>
  <si>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</si>
  <si>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</si>
  <si>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</si>
  <si>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</si>
  <si>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</si>
  <si>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</si>
  <si>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</si>
  <si>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</si>
  <si>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</si>
  <si>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</si>
  <si>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</si>
  <si>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</si>
  <si>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</si>
  <si>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</si>
  <si>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</si>
  <si>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</si>
  <si>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</si>
  <si>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</si>
  <si>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</si>
  <si>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</si>
  <si>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</si>
  <si>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</si>
  <si>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</si>
  <si>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</si>
  <si>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</si>
  <si>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</si>
  <si>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</si>
  <si>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</si>
  <si>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</si>
  <si>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</si>
  <si>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</si>
  <si>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</si>
  <si>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</si>
  <si>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</si>
  <si>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</si>
  <si>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</si>
  <si>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</si>
  <si>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</si>
  <si>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</si>
  <si>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</si>
  <si>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</si>
  <si>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</si>
  <si>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</si>
  <si>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</si>
  <si>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</si>
  <si>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</si>
  <si>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</si>
  <si>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</si>
  <si>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</si>
  <si>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</si>
  <si>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</si>
  <si>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</si>
  <si>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</si>
  <si>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</si>
  <si>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</si>
  <si>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</si>
  <si>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</si>
  <si>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</si>
  <si>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</si>
  <si>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</si>
  <si>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</si>
  <si>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</si>
  <si>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</si>
  <si>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</si>
  <si>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</si>
  <si>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</si>
  <si>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</si>
  <si>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</si>
  <si>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</si>
  <si>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</si>
  <si>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</si>
  <si>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</si>
  <si>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</si>
  <si>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</si>
  <si>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</si>
  <si>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</si>
  <si>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</si>
  <si>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</si>
  <si>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</si>
  <si>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</si>
  <si>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</si>
  <si>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</si>
  <si>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</si>
  <si>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</si>
  <si>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</si>
  <si>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</si>
  <si>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</si>
  <si>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</si>
  <si>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</si>
  <si>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</si>
  <si>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</si>
  <si>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</si>
  <si>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</si>
  <si>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</si>
  <si>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</si>
  <si>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</si>
  <si>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</si>
  <si>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</si>
  <si>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</si>
  <si>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</si>
  <si>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</si>
  <si>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</si>
  <si>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</si>
  <si>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</si>
  <si>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</si>
  <si>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</si>
  <si>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</si>
  <si>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</si>
  <si>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</si>
  <si>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</si>
  <si>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</si>
  <si>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</si>
  <si>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</si>
  <si>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</si>
  <si>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</si>
  <si>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</si>
  <si>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</si>
  <si>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</si>
  <si>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</si>
  <si>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</si>
  <si>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</si>
  <si>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</si>
  <si>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</si>
  <si>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</si>
  <si>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</si>
  <si>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</si>
  <si>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</si>
  <si>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</si>
  <si>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</si>
  <si>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</si>
  <si>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</si>
  <si>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</si>
  <si>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</si>
  <si>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</si>
  <si>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</si>
  <si>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</si>
  <si>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</si>
  <si>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</si>
  <si>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</si>
  <si>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</si>
  <si>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</si>
  <si>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</si>
  <si>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</si>
  <si>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</si>
  <si>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</si>
  <si>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</si>
  <si>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</si>
  <si>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</si>
  <si>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</si>
  <si>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</si>
  <si>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</si>
  <si>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</si>
  <si>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</si>
  <si>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</si>
  <si>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</si>
  <si>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</si>
  <si>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</si>
  <si>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</si>
  <si>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</si>
  <si>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</si>
  <si>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</si>
  <si>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</si>
  <si>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</si>
  <si>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</si>
  <si>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</si>
  <si>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</si>
  <si>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</si>
  <si>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</si>
  <si>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</si>
  <si>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</si>
  <si>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</si>
  <si>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</si>
  <si>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</si>
  <si>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</si>
  <si>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</si>
  <si>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</si>
  <si>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</si>
  <si>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</si>
  <si>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</si>
  <si>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</si>
  <si>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</si>
  <si>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</si>
  <si>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</si>
  <si>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</si>
  <si>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</si>
  <si>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</si>
  <si>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</si>
  <si>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</si>
  <si>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</si>
  <si>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</si>
  <si>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</si>
  <si>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</si>
  <si>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</si>
  <si>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</si>
  <si>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</si>
  <si>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</si>
  <si>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</si>
  <si>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</si>
  <si>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</si>
  <si>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</si>
  <si>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</si>
  <si>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</si>
  <si>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</si>
  <si>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</si>
  <si>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</si>
  <si>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</si>
  <si>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</si>
  <si>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</si>
  <si>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</si>
  <si>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</si>
  <si>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</si>
  <si>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</si>
  <si>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</si>
  <si>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</si>
  <si>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</si>
  <si>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</si>
  <si>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</si>
  <si>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</si>
  <si>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</si>
  <si>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</si>
  <si>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</si>
  <si>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</si>
  <si>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</si>
  <si>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</si>
  <si>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</si>
  <si>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</si>
  <si>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</si>
  <si>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</si>
  <si>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</si>
  <si>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</si>
  <si>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</si>
  <si>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</si>
  <si>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</si>
  <si>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</si>
  <si>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</si>
  <si>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</si>
  <si>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</si>
  <si>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</si>
  <si>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</si>
  <si>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</si>
  <si>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</si>
  <si>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</si>
  <si>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</si>
  <si>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</si>
  <si>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</si>
  <si>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</si>
  <si>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</si>
  <si>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</si>
  <si>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</si>
  <si>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</si>
  <si>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</si>
  <si>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</si>
  <si>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</si>
  <si>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</si>
  <si>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</si>
  <si>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</si>
  <si>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</si>
  <si>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</si>
  <si>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</si>
  <si>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</si>
  <si>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</si>
  <si>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</si>
  <si>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</si>
  <si>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</si>
  <si>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</si>
  <si>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</si>
  <si>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</si>
  <si>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</si>
  <si>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</si>
  <si>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</si>
  <si>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</si>
  <si>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</si>
  <si>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</si>
  <si>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</si>
  <si>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</si>
  <si>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</si>
  <si>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</si>
  <si>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</si>
  <si>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</si>
  <si>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</si>
  <si>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</si>
  <si>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</si>
  <si>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</si>
  <si>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</si>
  <si>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</si>
  <si>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</si>
  <si>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</si>
  <si>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</si>
  <si>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</si>
  <si>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</si>
  <si>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</si>
  <si>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</si>
  <si>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</si>
  <si>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</si>
  <si>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</si>
  <si>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</si>
  <si>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</si>
  <si>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</si>
  <si>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</si>
  <si>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</si>
  <si>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</si>
  <si>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</si>
  <si>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</si>
  <si>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</si>
  <si>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</si>
  <si>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</si>
  <si>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</si>
  <si>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</si>
  <si>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</si>
  <si>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</si>
  <si>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</si>
  <si>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</si>
  <si>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</si>
  <si>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</si>
  <si>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</si>
  <si>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</si>
  <si>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</si>
  <si>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</si>
  <si>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</si>
  <si>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</si>
  <si>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</si>
  <si>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</si>
  <si>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</si>
  <si>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</si>
  <si>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</si>
  <si>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</si>
  <si>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</si>
  <si>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</si>
  <si>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</si>
  <si>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</si>
  <si>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</si>
  <si>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</si>
  <si>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</si>
  <si>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</si>
  <si>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</si>
  <si>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</si>
  <si>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</si>
  <si>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</si>
  <si>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</si>
  <si>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</si>
  <si>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</si>
  <si>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</si>
  <si>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</si>
  <si>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</si>
  <si>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</si>
  <si>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</si>
  <si>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</si>
  <si>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</si>
  <si>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</si>
  <si>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</si>
  <si>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</si>
  <si>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</si>
  <si>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</si>
  <si>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</si>
  <si>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</si>
  <si>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</si>
  <si>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</si>
  <si>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</si>
  <si>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</si>
  <si>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</si>
  <si>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</si>
  <si>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</si>
  <si>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</si>
  <si>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</si>
  <si>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</si>
  <si>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</si>
  <si>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</si>
  <si>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</si>
  <si>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</si>
  <si>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</si>
  <si>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</si>
  <si>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</si>
  <si>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</si>
  <si>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</si>
  <si>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</si>
  <si>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</si>
  <si>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</si>
  <si>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</si>
  <si>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</si>
  <si>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</si>
  <si>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</si>
  <si>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</si>
  <si>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</si>
  <si>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</si>
  <si>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</si>
  <si>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</si>
  <si>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</si>
  <si>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</si>
  <si>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</si>
  <si>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</si>
  <si>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</si>
  <si>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</si>
  <si>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</si>
  <si>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</si>
  <si>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</si>
  <si>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</si>
  <si>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</si>
  <si>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</si>
  <si>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</si>
  <si>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</si>
  <si>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</si>
  <si>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</si>
  <si>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</si>
  <si>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</si>
  <si>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</si>
  <si>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</si>
  <si>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</si>
  <si>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</si>
  <si>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</si>
  <si>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</si>
  <si>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</si>
  <si>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</si>
  <si>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</si>
  <si>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</si>
  <si>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</si>
  <si>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</si>
  <si>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</si>
  <si>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</si>
  <si>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</si>
  <si>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</si>
  <si>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</si>
  <si>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</si>
  <si>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</si>
  <si>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</si>
  <si>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</si>
  <si>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</si>
  <si>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</si>
  <si>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</si>
  <si>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</si>
  <si>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</si>
  <si>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</si>
  <si>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</si>
  <si>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</si>
  <si>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</si>
  <si>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</si>
  <si>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</si>
  <si>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</si>
  <si>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</si>
  <si>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</si>
  <si>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</si>
  <si>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</si>
  <si>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</si>
  <si>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</si>
  <si>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</si>
  <si>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</si>
  <si>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</si>
  <si>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</si>
  <si>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</si>
  <si>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</si>
  <si>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</si>
  <si>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</si>
  <si>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</si>
  <si>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</si>
  <si>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</si>
  <si>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</si>
  <si>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</si>
  <si>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</si>
  <si>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</si>
  <si>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</si>
  <si>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</si>
  <si>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</si>
  <si>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</si>
  <si>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</si>
  <si>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</si>
  <si>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</si>
  <si>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</si>
  <si>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</si>
  <si>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</si>
  <si>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</si>
  <si>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</si>
  <si>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</si>
  <si>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</si>
  <si>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</si>
  <si>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</si>
  <si>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</si>
  <si>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</si>
  <si>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</si>
  <si>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</si>
  <si>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</si>
  <si>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</si>
  <si>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</si>
  <si>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</si>
  <si>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</si>
  <si>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</si>
  <si>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</si>
  <si>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</si>
  <si>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</si>
  <si>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</si>
  <si>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</si>
  <si>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</si>
  <si>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</si>
  <si>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</si>
  <si>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</si>
  <si>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</si>
  <si>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</si>
  <si>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</si>
  <si>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</si>
  <si>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</si>
  <si>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</si>
  <si>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</si>
  <si>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</si>
  <si>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</si>
  <si>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</si>
  <si>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</si>
  <si>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</si>
  <si>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</si>
  <si>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</si>
  <si>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</si>
  <si>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</si>
  <si>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</si>
  <si>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</si>
  <si>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</si>
  <si>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</si>
  <si>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</si>
  <si>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</si>
  <si>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</si>
  <si>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</si>
  <si>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</si>
  <si>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</si>
  <si>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</si>
  <si>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</si>
  <si>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</si>
  <si>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</si>
  <si>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</si>
  <si>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</si>
  <si>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</si>
  <si>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</si>
  <si>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</si>
  <si>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</si>
  <si>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</si>
  <si>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</si>
  <si>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</si>
  <si>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</si>
  <si>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</si>
  <si>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</si>
  <si>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</si>
  <si>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</si>
  <si>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</si>
  <si>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</si>
  <si>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</si>
  <si>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</si>
  <si>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</si>
  <si>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</si>
  <si>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</si>
  <si>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</si>
  <si>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</si>
  <si>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</si>
  <si>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</si>
  <si>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</si>
  <si>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</si>
  <si>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</si>
  <si>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</si>
  <si>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</si>
  <si>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</si>
  <si>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</si>
  <si>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</si>
  <si>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</si>
  <si>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</si>
  <si>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</si>
  <si>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</si>
  <si>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</si>
  <si>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</si>
  <si>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</si>
  <si>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</si>
  <si>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</si>
  <si>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</si>
  <si>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</si>
  <si>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</si>
  <si>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</si>
  <si>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</si>
  <si>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</si>
  <si>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</si>
  <si>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</si>
  <si>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</si>
  <si>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</si>
  <si>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</si>
  <si>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</si>
  <si>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</si>
  <si>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</si>
  <si>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</si>
  <si>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</si>
  <si>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</si>
  <si>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</si>
  <si>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</si>
  <si>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</si>
  <si>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</si>
  <si>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</si>
  <si>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</si>
  <si>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</si>
  <si>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</si>
  <si>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</si>
  <si>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</si>
  <si>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</si>
  <si>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</si>
  <si>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</si>
  <si>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</si>
  <si>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</si>
  <si>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</si>
  <si>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</si>
  <si>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</si>
  <si>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</si>
  <si>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</si>
  <si>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</si>
  <si>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</si>
  <si>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</si>
  <si>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</si>
  <si>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</si>
  <si>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</si>
  <si>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</si>
  <si>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</si>
  <si>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</si>
  <si>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</si>
  <si>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</si>
  <si>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</si>
  <si>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</si>
  <si>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</si>
  <si>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</si>
  <si>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</si>
  <si>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</si>
  <si>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</si>
  <si>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</si>
  <si>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</si>
  <si>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</si>
  <si>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</si>
  <si>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</si>
  <si>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</si>
  <si>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</si>
  <si>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</si>
  <si>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</si>
  <si>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</si>
  <si>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</si>
  <si>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</si>
  <si>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</si>
  <si>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</si>
  <si>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</si>
  <si>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</si>
  <si>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</si>
  <si>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</si>
  <si>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</si>
  <si>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</si>
  <si>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</si>
  <si>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</si>
  <si>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</si>
  <si>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</si>
  <si>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</si>
  <si>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</si>
  <si>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</si>
  <si>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</si>
  <si>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</si>
  <si>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</si>
  <si>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</si>
  <si>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</si>
  <si>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</si>
  <si>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</si>
  <si>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</si>
  <si>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</si>
  <si>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</si>
  <si>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</si>
  <si>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</si>
  <si>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</si>
  <si>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</si>
  <si>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</si>
  <si>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</si>
  <si>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</si>
  <si>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</si>
  <si>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</si>
  <si>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</si>
  <si>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</si>
  <si>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</si>
  <si>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</si>
  <si>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</si>
  <si>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</si>
  <si>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</si>
  <si>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</si>
  <si>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</si>
  <si>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</si>
  <si>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</si>
  <si>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</si>
  <si>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</si>
  <si>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</si>
  <si>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</si>
  <si>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</si>
  <si>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</si>
  <si>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</si>
  <si>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</si>
  <si>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</si>
  <si>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</si>
  <si>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</si>
  <si>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</si>
  <si>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</si>
  <si>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</si>
  <si>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</si>
  <si>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</si>
  <si>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</si>
  <si>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</si>
  <si>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</si>
  <si>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</si>
  <si>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</si>
  <si>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</si>
  <si>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</si>
  <si>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</si>
  <si>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</si>
  <si>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</si>
  <si>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</si>
  <si>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</si>
  <si>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</si>
  <si>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</si>
  <si>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</si>
  <si>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</si>
  <si>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</si>
  <si>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</si>
  <si>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</si>
  <si>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</si>
  <si>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</si>
  <si>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</si>
  <si>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</si>
  <si>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</si>
  <si>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</si>
  <si>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</si>
  <si>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</si>
  <si>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</si>
  <si>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</si>
  <si>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</si>
  <si>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</si>
  <si>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</si>
  <si>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</si>
  <si>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</si>
  <si>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</si>
  <si>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</si>
  <si>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</si>
  <si>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</si>
  <si>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</si>
  <si>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</si>
  <si>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</si>
  <si>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</si>
  <si>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</si>
  <si>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</si>
  <si>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</si>
  <si>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</si>
  <si>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</si>
  <si>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</si>
  <si>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</si>
  <si>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</si>
  <si>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</si>
  <si>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</si>
  <si>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</si>
  <si>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</si>
  <si>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</si>
  <si>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</si>
  <si>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</si>
  <si>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</si>
  <si>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</si>
  <si>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</si>
  <si>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</si>
  <si>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</si>
  <si>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</si>
  <si>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</si>
  <si>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</si>
  <si>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</si>
  <si>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</si>
  <si>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</si>
  <si>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</si>
  <si>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</si>
  <si>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</si>
  <si>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</si>
  <si>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</si>
  <si>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</si>
  <si>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</si>
  <si>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</si>
  <si>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</si>
  <si>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</si>
  <si>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</si>
  <si>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</si>
  <si>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</si>
  <si>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</si>
  <si>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</si>
  <si>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</si>
  <si>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</si>
  <si>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</si>
  <si>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</si>
  <si>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</si>
  <si>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</si>
  <si>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</si>
  <si>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</si>
  <si>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</si>
  <si>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</si>
  <si>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</si>
  <si>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</si>
  <si>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</si>
  <si>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</si>
  <si>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</si>
  <si>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</si>
  <si>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</si>
  <si>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</si>
  <si>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</si>
  <si>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</si>
  <si>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</si>
  <si>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</si>
  <si>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</si>
  <si>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</si>
  <si>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</si>
  <si>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</si>
  <si>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</si>
  <si>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</si>
  <si>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</si>
  <si>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</si>
  <si>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</si>
  <si>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</si>
  <si>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</si>
  <si>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</si>
  <si>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</si>
  <si>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</si>
  <si>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</si>
  <si>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</si>
  <si>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</si>
  <si>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</si>
  <si>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</si>
  <si>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</si>
  <si>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</si>
  <si>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</si>
  <si>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</si>
  <si>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</si>
  <si>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</si>
  <si>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</si>
  <si>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</si>
  <si>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</si>
  <si>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</si>
  <si>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</si>
  <si>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</si>
  <si>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</si>
  <si>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</si>
  <si>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</si>
  <si>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</si>
  <si>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</si>
  <si>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</si>
  <si>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</si>
  <si>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</si>
  <si>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</si>
  <si>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</si>
  <si>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</si>
  <si>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</si>
  <si>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</si>
  <si>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</si>
  <si>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</si>
  <si>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</si>
  <si>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</si>
  <si>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</si>
  <si>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</si>
  <si>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</si>
  <si>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</si>
  <si>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</si>
  <si>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</si>
  <si>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</si>
  <si>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</si>
  <si>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</si>
  <si>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</si>
  <si>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</si>
  <si>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</si>
  <si>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</si>
  <si>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</si>
  <si>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</si>
  <si>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</si>
  <si>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</si>
  <si>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</si>
  <si>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</si>
  <si>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</si>
  <si>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</si>
  <si>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</si>
  <si>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</si>
  <si>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</si>
  <si>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</si>
  <si>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</si>
  <si>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</si>
  <si>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</si>
  <si>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</si>
  <si>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</si>
  <si>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</si>
  <si>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</si>
  <si>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</si>
  <si>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</si>
  <si>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</si>
  <si>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</si>
  <si>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</si>
  <si>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</si>
  <si>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</si>
  <si>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</si>
  <si>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</si>
  <si>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</si>
  <si>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</si>
  <si>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</si>
  <si>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</si>
  <si>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</si>
  <si>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</si>
  <si>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</si>
  <si>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</si>
  <si>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</si>
  <si>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</si>
  <si>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</si>
  <si>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</si>
  <si>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</si>
  <si>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</si>
  <si>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</si>
  <si>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</si>
  <si>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</si>
  <si>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</si>
  <si>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</si>
  <si>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</si>
  <si>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</si>
  <si>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</si>
  <si>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</si>
  <si>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</si>
  <si>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</si>
  <si>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</si>
  <si>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</si>
  <si>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</si>
  <si>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</si>
  <si>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</si>
  <si>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</si>
  <si>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</si>
  <si>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</si>
  <si>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</si>
  <si>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</si>
  <si>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</si>
  <si>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</si>
  <si>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</si>
  <si>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</si>
  <si>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</si>
  <si>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</si>
  <si>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</si>
  <si>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</si>
  <si>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</si>
  <si>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</si>
  <si>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</si>
  <si>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</si>
  <si>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</si>
  <si>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</si>
  <si>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</si>
  <si>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</si>
  <si>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</si>
  <si>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</si>
  <si>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</si>
  <si>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</si>
  <si>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</si>
  <si>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</si>
  <si>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</si>
  <si>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</si>
  <si>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</si>
  <si>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</si>
  <si>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</si>
  <si>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</si>
  <si>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</si>
  <si>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</si>
  <si>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</si>
  <si>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</si>
  <si>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</si>
  <si>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</si>
  <si>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</si>
  <si>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</si>
  <si>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</si>
  <si>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</si>
  <si>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</si>
  <si>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</si>
  <si>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</si>
  <si>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</si>
  <si>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</si>
  <si>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</si>
  <si>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</si>
  <si>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</si>
  <si>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</si>
  <si>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</si>
  <si>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</si>
  <si>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</si>
  <si>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</si>
  <si>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</si>
  <si>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</si>
  <si>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</si>
  <si>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</si>
  <si>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</si>
  <si>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</si>
  <si>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</si>
  <si>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</si>
  <si>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</si>
  <si>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</si>
  <si>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</si>
  <si>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</si>
  <si>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</si>
  <si>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</si>
  <si>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</si>
  <si>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</si>
  <si>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</si>
  <si>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</si>
  <si>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</si>
  <si>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</si>
  <si>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</si>
  <si>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</si>
  <si>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</si>
  <si>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</si>
  <si>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</si>
  <si>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</si>
  <si>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</si>
  <si>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</si>
  <si>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</si>
  <si>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</si>
  <si>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</si>
  <si>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</si>
  <si>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</si>
  <si>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</si>
  <si>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</si>
  <si>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</si>
  <si>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</si>
  <si>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</si>
  <si>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</si>
  <si>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</si>
  <si>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</si>
  <si>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</si>
  <si>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</si>
  <si>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</si>
  <si>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</si>
  <si>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</si>
  <si>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</si>
  <si>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</si>
  <si>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</si>
  <si>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</si>
  <si>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</si>
  <si>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</si>
  <si>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</si>
  <si>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</si>
  <si>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</si>
  <si>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</si>
  <si>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</si>
  <si>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</si>
  <si>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</si>
  <si>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</si>
  <si>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</si>
  <si>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</si>
  <si>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</si>
  <si>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</si>
  <si>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</si>
  <si>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</si>
  <si>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</si>
  <si>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</si>
  <si>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</si>
  <si>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</si>
  <si>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</si>
  <si>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</si>
  <si>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</si>
  <si>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</si>
  <si>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</si>
  <si>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</si>
  <si>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</si>
  <si>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</si>
  <si>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</si>
  <si>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</si>
  <si>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</si>
  <si>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</si>
  <si>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</si>
  <si>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</si>
  <si>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</si>
  <si>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</si>
  <si>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</si>
  <si>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</si>
  <si>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</si>
  <si>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</si>
  <si>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</si>
  <si>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</si>
  <si>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</si>
  <si>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</si>
  <si>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</si>
  <si>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</si>
  <si>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</si>
  <si>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</si>
  <si>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</si>
  <si>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</si>
  <si>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</si>
  <si>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</si>
  <si>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</si>
  <si>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</si>
  <si>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</si>
  <si>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</si>
  <si>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</si>
  <si>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</si>
  <si>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</si>
  <si>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</si>
  <si>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</si>
  <si>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</si>
  <si>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</si>
  <si>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</si>
  <si>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</si>
  <si>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</si>
  <si>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</si>
  <si>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</si>
  <si>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</si>
  <si>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</si>
  <si>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</si>
  <si>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</si>
  <si>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</si>
  <si>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</si>
  <si>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</si>
  <si>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</si>
  <si>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</si>
  <si>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</si>
  <si>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</si>
  <si>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</si>
  <si>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</si>
  <si>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</si>
  <si>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</si>
  <si>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</si>
  <si>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</si>
  <si>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</si>
  <si>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</si>
  <si>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</si>
  <si>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</si>
  <si>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</si>
  <si>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</si>
  <si>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</si>
  <si>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</si>
  <si>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</si>
  <si>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</si>
  <si>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</si>
  <si>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</si>
  <si>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</si>
  <si>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</si>
  <si>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</si>
  <si>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</si>
  <si>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</si>
  <si>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</si>
  <si>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</si>
  <si>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</si>
  <si>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</si>
  <si>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</si>
  <si>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</si>
  <si>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</si>
  <si>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</si>
  <si>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</si>
  <si>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</si>
  <si>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</si>
  <si>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</si>
  <si>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</si>
  <si>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</si>
  <si>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</si>
  <si>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</si>
  <si>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</si>
  <si>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</si>
  <si>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</si>
  <si>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</si>
  <si>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</si>
  <si>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</si>
  <si>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</si>
  <si>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</si>
  <si>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</si>
  <si>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</si>
  <si>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</si>
  <si>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</si>
  <si>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</si>
  <si>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</si>
  <si>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</si>
  <si>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</si>
  <si>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</si>
  <si>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</si>
  <si>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</si>
  <si>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</si>
  <si>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</si>
  <si>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</si>
  <si>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</si>
  <si>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</si>
  <si>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</si>
  <si>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</si>
  <si>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</si>
  <si>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</si>
  <si>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</si>
  <si>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</si>
  <si>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</si>
  <si>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</si>
  <si>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</si>
  <si>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</si>
  <si>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</si>
  <si>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</si>
  <si>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</si>
  <si>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</si>
  <si>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</si>
  <si>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</si>
  <si>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</si>
  <si>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</si>
  <si>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</si>
  <si>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</si>
  <si>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</si>
  <si>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</si>
  <si>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</si>
  <si>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</si>
  <si>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</si>
  <si>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</si>
  <si>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</si>
  <si>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</si>
  <si>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</si>
  <si>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</si>
  <si>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</si>
  <si>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</si>
  <si>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</si>
  <si>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</si>
  <si>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</si>
  <si>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</si>
  <si>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</si>
  <si>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</si>
  <si>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</si>
  <si>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</si>
  <si>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</si>
  <si>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</si>
  <si>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</si>
  <si>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</si>
  <si>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</si>
  <si>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</si>
  <si>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</si>
  <si>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</si>
  <si>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</si>
  <si>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</si>
  <si>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</si>
  <si>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</si>
  <si>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</si>
  <si>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</si>
  <si>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</si>
  <si>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</si>
  <si>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</si>
  <si>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</si>
  <si>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</si>
  <si>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</si>
  <si>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</si>
  <si>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</si>
  <si>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</si>
  <si>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</si>
  <si>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</si>
  <si>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</si>
  <si>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</si>
  <si>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</si>
  <si>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</si>
  <si>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</si>
  <si>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</si>
  <si>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</si>
  <si>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</si>
  <si>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</si>
  <si>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</si>
  <si>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</si>
  <si>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</si>
  <si>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</si>
  <si>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</si>
  <si>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</si>
  <si>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</si>
  <si>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</si>
  <si>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</si>
  <si>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</si>
  <si>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</si>
  <si>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</si>
  <si>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</si>
  <si>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</si>
  <si>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</si>
  <si>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</si>
  <si>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</si>
  <si>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</si>
  <si>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</si>
  <si>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</si>
  <si>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</si>
  <si>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</si>
  <si>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</si>
  <si>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</si>
  <si>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</si>
  <si>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</si>
  <si>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</si>
  <si>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</si>
  <si>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</si>
  <si>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</si>
  <si>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</si>
  <si>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</si>
  <si>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</si>
  <si>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</si>
  <si>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</si>
  <si>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</si>
  <si>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</si>
  <si>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</si>
  <si>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</si>
  <si>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</si>
  <si>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</si>
  <si>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</si>
  <si>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</si>
  <si>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</si>
  <si>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</si>
  <si>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</si>
  <si>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</si>
  <si>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</si>
  <si>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</si>
  <si>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</si>
  <si>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</si>
  <si>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</si>
  <si>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</si>
  <si>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</si>
  <si>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</si>
  <si>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</si>
  <si>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</si>
  <si>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</si>
  <si>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</si>
  <si>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</si>
  <si>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</si>
  <si>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</si>
  <si>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</si>
  <si>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</si>
  <si>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</si>
  <si>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</si>
  <si>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</si>
  <si>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</si>
  <si>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</si>
  <si>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</si>
  <si>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</si>
  <si>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</si>
  <si>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</si>
  <si>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</si>
  <si>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</si>
  <si>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</si>
  <si>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</si>
  <si>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</si>
  <si>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</si>
  <si>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</si>
  <si>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</si>
  <si>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</si>
  <si>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</si>
  <si>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</si>
  <si>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</si>
  <si>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</si>
  <si>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</si>
  <si>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</si>
  <si>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</si>
  <si>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</si>
  <si>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</si>
  <si>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</si>
  <si>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</si>
  <si>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</si>
  <si>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</si>
  <si>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</si>
  <si>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</si>
  <si>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</si>
  <si>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</si>
  <si>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</si>
  <si>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</si>
  <si>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</si>
  <si>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</si>
  <si>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</si>
  <si>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</si>
  <si>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</si>
  <si>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</si>
  <si>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</si>
  <si>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</si>
  <si>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</si>
  <si>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</si>
  <si>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</si>
  <si>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</si>
  <si>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</si>
  <si>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</si>
  <si>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</si>
  <si>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</si>
  <si>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</si>
  <si>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</si>
  <si>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</si>
  <si>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</si>
  <si>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</si>
  <si>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</si>
  <si>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</si>
  <si>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</si>
  <si>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</si>
  <si>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</si>
  <si>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</si>
  <si>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</si>
  <si>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</si>
  <si>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</si>
  <si>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</si>
  <si>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</si>
  <si>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</si>
  <si>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</si>
  <si>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</si>
  <si>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</si>
  <si>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</si>
  <si>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</si>
  <si>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</si>
  <si>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</si>
  <si>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</si>
  <si>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</si>
  <si>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</si>
  <si>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</si>
  <si>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</si>
  <si>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</si>
  <si>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</si>
  <si>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</si>
  <si>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</si>
  <si>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</si>
  <si>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</si>
  <si>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</si>
  <si>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</si>
  <si>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</si>
  <si>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</si>
  <si>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</si>
  <si>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</si>
  <si>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</si>
  <si>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</si>
  <si>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</si>
  <si>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</si>
  <si>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</si>
  <si>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</si>
  <si>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</si>
  <si>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</si>
  <si>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</si>
  <si>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</si>
  <si>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</si>
  <si>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</si>
  <si>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</si>
  <si>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</si>
  <si>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</si>
  <si>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</si>
  <si>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</si>
  <si>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</si>
  <si>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</si>
  <si>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</si>
  <si>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</si>
  <si>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</si>
  <si>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</si>
  <si>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</si>
  <si>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</si>
  <si>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</si>
  <si>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</si>
  <si>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</si>
  <si>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</si>
  <si>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</si>
  <si>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</si>
  <si>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</si>
  <si>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</si>
  <si>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</si>
  <si>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</si>
  <si>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</si>
  <si>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</si>
  <si>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</si>
  <si>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</si>
  <si>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</si>
  <si>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</si>
  <si>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</si>
  <si>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</si>
  <si>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</si>
  <si>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</si>
  <si>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</si>
  <si>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</si>
  <si>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</si>
  <si>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</si>
  <si>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</si>
  <si>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</si>
  <si>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</si>
  <si>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</si>
  <si>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</si>
  <si>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</si>
  <si>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</si>
  <si>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</si>
  <si>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</si>
  <si>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</si>
  <si>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</si>
  <si>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</si>
  <si>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</si>
  <si>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</si>
  <si>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</si>
  <si>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</si>
  <si>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</si>
  <si>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</si>
  <si>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</si>
  <si>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</si>
  <si>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</si>
  <si>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</si>
  <si>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</si>
  <si>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</si>
  <si>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</si>
  <si>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</si>
  <si>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</si>
  <si>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</si>
  <si>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</si>
  <si>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</si>
  <si>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</si>
  <si>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</si>
  <si>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</si>
  <si>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</si>
  <si>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</si>
  <si>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</si>
  <si>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</si>
  <si>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</si>
  <si>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</si>
  <si>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</si>
  <si>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</si>
  <si>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</si>
  <si>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</si>
  <si>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</si>
  <si>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</si>
  <si>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</si>
  <si>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</si>
  <si>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</si>
  <si>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</si>
  <si>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</si>
  <si>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</si>
  <si>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</si>
  <si>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</si>
  <si>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</si>
  <si>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</si>
  <si>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</si>
  <si>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</si>
  <si>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</si>
  <si>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</si>
  <si>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</si>
  <si>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</si>
  <si>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</si>
  <si>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</si>
  <si>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</si>
  <si>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</si>
  <si>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</si>
  <si>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</si>
  <si>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</si>
  <si>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</si>
  <si>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</si>
  <si>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</si>
  <si>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</si>
  <si>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</si>
  <si>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</si>
  <si>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</si>
  <si>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</si>
  <si>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</si>
  <si>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</si>
  <si>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</si>
  <si>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</si>
  <si>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</si>
  <si>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</si>
  <si>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</si>
  <si>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</si>
  <si>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</si>
  <si>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</si>
  <si>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</si>
  <si>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</si>
  <si>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</si>
  <si>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</si>
  <si>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</si>
  <si>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</si>
  <si>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</si>
  <si>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</si>
  <si>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</si>
  <si>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</si>
  <si>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</si>
  <si>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</si>
  <si>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</si>
  <si>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</si>
  <si>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</si>
  <si>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</si>
  <si>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</si>
  <si>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</si>
  <si>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</si>
  <si>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</si>
  <si>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</si>
  <si>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</si>
  <si>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</si>
  <si>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</si>
  <si>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</si>
  <si>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</si>
  <si>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</si>
  <si>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</si>
  <si>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</si>
  <si>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</si>
  <si>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</si>
  <si>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</si>
  <si>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</si>
  <si>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</si>
  <si>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</si>
  <si>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</si>
  <si>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</si>
  <si>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</si>
  <si>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</si>
  <si>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</si>
  <si>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</si>
  <si>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</si>
  <si>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</si>
  <si>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</si>
  <si>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</si>
  <si>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</si>
  <si>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</si>
  <si>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</si>
  <si>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</si>
  <si>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</si>
  <si>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</si>
  <si>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</si>
  <si>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</si>
  <si>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</si>
  <si>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</si>
  <si>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</si>
  <si>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</si>
  <si>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</si>
  <si>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</si>
  <si>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</si>
  <si>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</si>
  <si>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</si>
  <si>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</si>
  <si>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</si>
  <si>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</si>
  <si>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</si>
  <si>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</si>
  <si>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</si>
  <si>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</si>
  <si>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</si>
  <si>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</si>
  <si>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</si>
  <si>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</si>
  <si>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</si>
  <si>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</si>
  <si>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</si>
  <si>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</si>
  <si>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</si>
  <si>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</si>
  <si>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</si>
  <si>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</si>
  <si>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</si>
  <si>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</si>
  <si>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</si>
  <si>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</si>
  <si>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</si>
  <si>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</si>
  <si>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</si>
  <si>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</si>
  <si>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</si>
  <si>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</si>
  <si>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</si>
  <si>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</si>
  <si>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</si>
  <si>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</si>
  <si>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</si>
  <si>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</si>
  <si>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</si>
  <si>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</si>
  <si>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</si>
  <si>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</si>
  <si>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</si>
  <si>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</si>
  <si>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</si>
  <si>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</si>
  <si>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</si>
  <si>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</si>
  <si>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</si>
  <si>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</si>
  <si>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</si>
  <si>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</si>
  <si>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</si>
  <si>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</si>
  <si>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</si>
  <si>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</si>
  <si>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</si>
  <si>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</si>
  <si>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</si>
  <si>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</si>
  <si>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</si>
  <si>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</si>
  <si>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</si>
  <si>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</si>
  <si>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</si>
  <si>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</si>
  <si>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</si>
  <si>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</si>
  <si>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</si>
  <si>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</si>
  <si>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</si>
  <si>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</si>
  <si>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</si>
  <si>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</si>
  <si>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</si>
  <si>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</si>
  <si>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</si>
  <si>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</si>
  <si>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</si>
  <si>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</si>
  <si>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</si>
  <si>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</si>
  <si>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</si>
  <si>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</si>
  <si>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</si>
  <si>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</si>
  <si>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</si>
  <si>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</si>
  <si>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</si>
  <si>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</si>
  <si>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</si>
  <si>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</si>
  <si>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</si>
  <si>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</si>
  <si>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</si>
  <si>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</si>
  <si>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</si>
  <si>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</si>
  <si>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</si>
  <si>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</si>
  <si>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</si>
  <si>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</si>
  <si>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</si>
  <si>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</si>
  <si>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</si>
  <si>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</si>
  <si>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</si>
  <si>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</si>
  <si>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</si>
  <si>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</si>
  <si>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</si>
  <si>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</si>
  <si>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</si>
  <si>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</si>
  <si>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</si>
  <si>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</si>
  <si>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</si>
  <si>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</si>
  <si>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</si>
  <si>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</si>
  <si>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</si>
  <si>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</si>
  <si>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</si>
  <si>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</si>
  <si>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</si>
  <si>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</si>
  <si>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</si>
  <si>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</si>
  <si>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</si>
  <si>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</si>
  <si>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</si>
  <si>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</si>
  <si>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</si>
  <si>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</si>
  <si>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</si>
  <si>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</si>
  <si>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</si>
  <si>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</si>
  <si>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</si>
  <si>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</si>
  <si>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</si>
  <si>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</si>
  <si>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</si>
  <si>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</si>
  <si>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</si>
  <si>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</si>
  <si>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</si>
  <si>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</si>
  <si>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</si>
  <si>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</si>
  <si>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</si>
  <si>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</si>
  <si>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</si>
  <si>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</si>
  <si>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</si>
  <si>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</si>
  <si>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</si>
  <si>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</si>
  <si>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</si>
  <si>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</si>
  <si>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</si>
  <si>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</si>
  <si>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</si>
  <si>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</si>
  <si>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</si>
  <si>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</si>
  <si>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</si>
  <si>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</si>
  <si>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</si>
  <si>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</si>
  <si>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</si>
  <si>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</si>
  <si>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</si>
  <si>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</si>
  <si>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</si>
  <si>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</si>
  <si>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</si>
  <si>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</si>
  <si>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</si>
  <si>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</si>
  <si>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</si>
  <si>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</si>
  <si>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</si>
  <si>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</si>
  <si>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</si>
  <si>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</si>
  <si>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</si>
  <si>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</si>
  <si>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</si>
  <si>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</si>
  <si>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</si>
  <si>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</si>
  <si>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</si>
  <si>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</si>
  <si>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</si>
  <si>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</si>
  <si>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</si>
  <si>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</si>
  <si>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</si>
  <si>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</si>
  <si>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</si>
  <si>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</si>
  <si>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</si>
  <si>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</si>
  <si>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</si>
  <si>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</si>
  <si>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</si>
  <si>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</si>
  <si>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</si>
  <si>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</si>
  <si>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</si>
  <si>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</si>
  <si>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</si>
  <si>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</si>
  <si>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</si>
  <si>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</si>
  <si>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</si>
  <si>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</si>
  <si>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</si>
  <si>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</si>
  <si>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</si>
  <si>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</si>
  <si>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</si>
  <si>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</si>
  <si>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</si>
  <si>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</si>
  <si>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</si>
  <si>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</si>
  <si>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</si>
  <si>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</si>
  <si>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</si>
  <si>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</si>
  <si>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</si>
  <si>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</si>
  <si>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</si>
  <si>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</si>
  <si>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</si>
  <si>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</si>
  <si>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</si>
  <si>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</si>
  <si>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</si>
  <si>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</si>
  <si>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</si>
  <si>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</si>
  <si>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</si>
  <si>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</si>
  <si>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</si>
  <si>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</si>
  <si>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</si>
  <si>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</si>
  <si>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</si>
  <si>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</si>
  <si>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</si>
  <si>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</si>
  <si>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</si>
  <si>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</si>
  <si>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</si>
  <si>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</si>
  <si>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</si>
  <si>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</si>
  <si>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</si>
  <si>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</si>
  <si>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</si>
  <si>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</si>
  <si>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</si>
  <si>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</si>
  <si>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</si>
  <si>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</si>
  <si>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</si>
  <si>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</si>
  <si>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</si>
  <si>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</si>
  <si>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</si>
  <si>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</si>
  <si>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</si>
  <si>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</si>
  <si>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</si>
  <si>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</si>
  <si>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</si>
  <si>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</si>
  <si>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</si>
  <si>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</si>
  <si>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</si>
  <si>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</si>
  <si>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</si>
  <si>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</si>
  <si>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</si>
  <si>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</si>
  <si>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</si>
  <si>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</si>
  <si>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</si>
  <si>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</si>
  <si>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</si>
  <si>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</si>
  <si>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</si>
  <si>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</si>
  <si>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</si>
  <si>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</si>
  <si>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</si>
  <si>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</si>
  <si>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</si>
  <si>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</si>
  <si>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</si>
  <si>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</si>
  <si>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</si>
  <si>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</si>
  <si>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</si>
  <si>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</si>
  <si>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</si>
  <si>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</si>
  <si>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</si>
  <si>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</si>
  <si>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</si>
  <si>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</si>
  <si>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</si>
  <si>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</si>
  <si>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</si>
  <si>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</si>
  <si>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</si>
  <si>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</si>
  <si>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</si>
  <si>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</si>
  <si>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</si>
  <si>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</si>
  <si>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</si>
  <si>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</si>
  <si>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</si>
  <si>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</si>
  <si>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</si>
  <si>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</si>
  <si>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</si>
  <si>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</si>
  <si>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</si>
  <si>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</si>
  <si>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</si>
  <si>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</si>
  <si>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</si>
  <si>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</si>
  <si>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</si>
  <si>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</si>
  <si>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</si>
  <si>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</si>
  <si>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</si>
  <si>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</si>
  <si>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</si>
  <si>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</si>
  <si>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</si>
  <si>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</si>
  <si>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</si>
  <si>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</si>
  <si>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</si>
  <si>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</si>
  <si>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</si>
  <si>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</si>
  <si>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</si>
  <si>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</si>
  <si>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</si>
  <si>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</si>
  <si>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</si>
  <si>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</si>
  <si>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</si>
  <si>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</si>
  <si>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</si>
  <si>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</si>
  <si>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</si>
  <si>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</si>
  <si>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</si>
  <si>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</si>
  <si>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</si>
  <si>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</si>
  <si>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</si>
  <si>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</si>
  <si>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</si>
  <si>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</si>
  <si>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</si>
  <si>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</si>
  <si>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</si>
  <si>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</si>
  <si>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</si>
  <si>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</si>
  <si>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</si>
  <si>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</si>
  <si>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</si>
  <si>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</si>
  <si>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</si>
  <si>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</si>
  <si>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</si>
  <si>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</si>
  <si>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</si>
  <si>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</si>
  <si>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</si>
  <si>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</si>
  <si>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</si>
  <si>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</si>
  <si>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</si>
  <si>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</si>
  <si>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</si>
  <si>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</si>
  <si>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</si>
  <si>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</si>
  <si>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</si>
  <si>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</si>
  <si>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</si>
  <si>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</si>
  <si>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</si>
  <si>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</si>
  <si>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</si>
  <si>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</si>
  <si>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</si>
  <si>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</si>
  <si>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</si>
  <si>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</si>
  <si>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</si>
  <si>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</si>
  <si>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</si>
  <si>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</si>
  <si>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</si>
  <si>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</si>
  <si>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</si>
  <si>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</si>
  <si>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</si>
  <si>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</si>
  <si>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</si>
  <si>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</si>
  <si>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</si>
  <si>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</si>
  <si>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</si>
  <si>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</si>
  <si>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</si>
  <si>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</si>
  <si>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</si>
  <si>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</si>
  <si>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</si>
  <si>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</si>
  <si>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</si>
  <si>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</si>
  <si>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</si>
  <si>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</si>
  <si>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</si>
  <si>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</si>
  <si>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</si>
  <si>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</si>
  <si>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</si>
  <si>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</si>
  <si>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</si>
  <si>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</si>
  <si>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</si>
  <si>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</si>
  <si>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</si>
  <si>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</si>
  <si>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</si>
  <si>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</si>
  <si>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</si>
  <si>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</si>
  <si>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</si>
  <si>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</si>
  <si>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</si>
  <si>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</si>
  <si>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</si>
  <si>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</si>
  <si>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</si>
  <si>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</si>
  <si>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</si>
  <si>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</si>
  <si>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</si>
  <si>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</si>
  <si>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</si>
  <si>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</si>
  <si>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</si>
  <si>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</si>
  <si>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</si>
  <si>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</si>
  <si>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</si>
  <si>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</si>
  <si>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</si>
  <si>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</si>
  <si>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</si>
  <si>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</si>
  <si>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</si>
  <si>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</si>
  <si>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</si>
  <si>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</si>
  <si>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</si>
  <si>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</si>
  <si>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</si>
  <si>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</si>
  <si>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</si>
  <si>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</si>
  <si>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</si>
  <si>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</si>
  <si>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</si>
  <si>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</si>
  <si>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</si>
  <si>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</si>
  <si>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</si>
  <si>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</si>
  <si>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</si>
  <si>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</si>
  <si>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</si>
  <si>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</si>
  <si>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</si>
  <si>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</si>
  <si>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</si>
  <si>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</si>
  <si>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</si>
  <si>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</si>
  <si>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</si>
  <si>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</si>
  <si>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</si>
  <si>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</si>
  <si>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</si>
  <si>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</si>
  <si>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</si>
  <si>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</si>
  <si>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</si>
  <si>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</si>
  <si>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</si>
  <si>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</si>
  <si>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</si>
  <si>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</si>
  <si>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</si>
  <si>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</si>
  <si>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</si>
  <si>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</si>
  <si>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</si>
  <si>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</si>
  <si>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</si>
  <si>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</si>
  <si>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</si>
  <si>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</si>
  <si>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</si>
  <si>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</si>
  <si>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</si>
  <si>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</si>
  <si>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</si>
  <si>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</si>
  <si>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</si>
  <si>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</si>
  <si>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</si>
  <si>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</si>
  <si>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</si>
  <si>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</si>
  <si>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</si>
  <si>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</si>
  <si>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</si>
  <si>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</si>
  <si>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</si>
  <si>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</si>
  <si>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</si>
  <si>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</si>
  <si>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</si>
  <si>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</si>
  <si>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</si>
  <si>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</si>
  <si>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</si>
  <si>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</si>
  <si>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</si>
  <si>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</si>
  <si>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</si>
  <si>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</si>
  <si>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</si>
  <si>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</si>
  <si>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</si>
  <si>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</si>
  <si>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</si>
  <si>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</si>
  <si>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</si>
  <si>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</si>
  <si>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</si>
  <si>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</si>
  <si>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</si>
  <si>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</si>
  <si>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</si>
  <si>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</si>
  <si>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</si>
  <si>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</si>
  <si>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</si>
  <si>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</si>
  <si>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</si>
  <si>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</si>
  <si>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</si>
  <si>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</si>
  <si>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</si>
  <si>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</si>
  <si>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</si>
  <si>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</si>
  <si>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</si>
  <si>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</si>
  <si>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</si>
  <si>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</si>
  <si>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</si>
  <si>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</si>
  <si>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</si>
  <si>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</si>
  <si>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</si>
  <si>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</si>
  <si>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</si>
  <si>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</si>
  <si>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</si>
  <si>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</si>
  <si>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</si>
  <si>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</si>
  <si>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</si>
  <si>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</si>
  <si>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</si>
  <si>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</si>
  <si>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</si>
  <si>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</si>
  <si>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</si>
  <si>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</si>
  <si>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</si>
  <si>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</si>
  <si>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</si>
  <si>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</si>
  <si>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</si>
  <si>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</si>
  <si>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</si>
  <si>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</si>
  <si>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</si>
  <si>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</si>
  <si>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</si>
  <si>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</si>
  <si>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</si>
  <si>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</si>
  <si>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</si>
  <si>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</si>
  <si>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</si>
  <si>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</si>
  <si>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</si>
  <si>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</si>
  <si>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</si>
  <si>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</si>
  <si>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</si>
  <si>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</si>
  <si>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</si>
  <si>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</si>
  <si>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</si>
  <si>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</si>
  <si>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</si>
  <si>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</si>
  <si>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</si>
  <si>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</si>
  <si>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</si>
  <si>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</si>
  <si>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</si>
  <si>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</si>
  <si>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</si>
  <si>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</si>
  <si>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</si>
  <si>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</si>
  <si>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</si>
  <si>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</si>
  <si>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</si>
  <si>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</si>
  <si>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</si>
  <si>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</si>
  <si>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</si>
  <si>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</si>
  <si>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</si>
  <si>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</si>
  <si>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</si>
  <si>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</si>
  <si>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</si>
  <si>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</si>
  <si>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</si>
  <si>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</si>
  <si>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</si>
  <si>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</si>
  <si>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</si>
  <si>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</si>
  <si>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</si>
  <si>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</si>
  <si>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</si>
  <si>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</si>
  <si>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</si>
  <si>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</si>
  <si>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</si>
  <si>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</si>
  <si>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</si>
  <si>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</si>
  <si>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</si>
  <si>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</si>
  <si>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</si>
  <si>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</si>
  <si>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</si>
  <si>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</si>
  <si>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</si>
  <si>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</si>
  <si>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</si>
  <si>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</si>
  <si>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</si>
  <si>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</si>
  <si>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</si>
  <si>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</si>
  <si>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</si>
  <si>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</si>
  <si>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</si>
  <si>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</si>
  <si>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</si>
  <si>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</si>
  <si>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</si>
  <si>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</si>
  <si>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</si>
  <si>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</si>
  <si>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</si>
  <si>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</si>
  <si>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</si>
  <si>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</si>
  <si>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</si>
  <si>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</si>
  <si>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</si>
  <si>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</si>
  <si>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</si>
  <si>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</si>
  <si>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</si>
  <si>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</si>
  <si>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</si>
  <si>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</si>
  <si>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</si>
  <si>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</si>
  <si>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</si>
  <si>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</si>
  <si>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</si>
  <si>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</si>
  <si>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</si>
  <si>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</si>
  <si>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</si>
  <si>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</si>
  <si>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</si>
  <si>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</si>
  <si>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</si>
  <si>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</si>
  <si>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</si>
  <si>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</si>
  <si>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</si>
  <si>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</si>
  <si>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</si>
  <si>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</si>
  <si>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</si>
  <si>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</si>
  <si>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</si>
  <si>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</si>
  <si>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</si>
  <si>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</si>
  <si>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</si>
  <si>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</si>
  <si>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</si>
  <si>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</si>
  <si>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</si>
  <si>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</si>
  <si>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</si>
  <si>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</si>
  <si>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</si>
  <si>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</si>
  <si>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</si>
  <si>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</si>
  <si>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</si>
  <si>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</si>
  <si>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</si>
  <si>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</si>
  <si>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</si>
  <si>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</si>
  <si>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</si>
  <si>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</si>
  <si>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</si>
  <si>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</si>
  <si>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</si>
  <si>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</si>
  <si>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</si>
  <si>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</si>
  <si>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</si>
  <si>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</si>
  <si>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</si>
  <si>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</si>
  <si>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</si>
  <si>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</si>
  <si>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</si>
  <si>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</si>
  <si>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</si>
  <si>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</si>
  <si>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</si>
  <si>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</si>
  <si>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</si>
  <si>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</si>
  <si>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</si>
  <si>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</si>
  <si>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</si>
  <si>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</si>
  <si>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</si>
  <si>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</si>
  <si>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</si>
  <si>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</si>
  <si>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</si>
  <si>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</si>
  <si>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</si>
  <si>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</si>
  <si>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</si>
  <si>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</si>
  <si>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</si>
  <si>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</si>
  <si>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</si>
  <si>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</si>
  <si>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</si>
  <si>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</si>
  <si>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</si>
  <si>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</si>
  <si>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</si>
  <si>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</si>
  <si>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</si>
  <si>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</si>
  <si>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</si>
  <si>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</si>
  <si>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</si>
  <si>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</si>
  <si>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</si>
  <si>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</si>
  <si>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</si>
  <si>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</si>
  <si>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</si>
  <si>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</si>
  <si>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</si>
  <si>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</si>
  <si>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</si>
  <si>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</si>
  <si>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</si>
  <si>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</si>
  <si>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</si>
  <si>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</si>
  <si>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</si>
  <si>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</si>
  <si>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</si>
  <si>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</si>
  <si>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</si>
  <si>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</si>
  <si>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</si>
  <si>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</si>
  <si>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</si>
  <si>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</si>
  <si>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</si>
  <si>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</si>
  <si>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</si>
  <si>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</si>
  <si>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</si>
  <si>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</si>
  <si>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</si>
  <si>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</si>
  <si>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</si>
  <si>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</si>
  <si>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</si>
  <si>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</si>
  <si>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</si>
  <si>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</si>
  <si>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</si>
  <si>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</si>
  <si>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</si>
  <si>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</si>
  <si>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</si>
  <si>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</si>
  <si>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</si>
  <si>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</si>
  <si>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</si>
  <si>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</si>
  <si>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</si>
  <si>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</si>
  <si>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</si>
  <si>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</si>
  <si>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</si>
  <si>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</si>
  <si>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</si>
  <si>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</si>
  <si>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</si>
  <si>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</si>
  <si>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</si>
  <si>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</si>
  <si>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</si>
  <si>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</si>
  <si>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</si>
  <si>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</si>
  <si>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</si>
  <si>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</si>
  <si>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</si>
  <si>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</si>
  <si>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</si>
  <si>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</si>
  <si>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</si>
  <si>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</si>
  <si>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</si>
  <si>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</si>
  <si>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</si>
  <si>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</si>
  <si>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</si>
  <si>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</si>
  <si>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</si>
  <si>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</si>
  <si>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</si>
  <si>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</si>
  <si>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</si>
  <si>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</si>
  <si>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</si>
  <si>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</si>
  <si>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</si>
  <si>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</si>
  <si>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</si>
  <si>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</si>
  <si>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</si>
  <si>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</si>
  <si>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</si>
  <si>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</si>
  <si>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</si>
  <si>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</si>
  <si>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</si>
  <si>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</si>
  <si>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</si>
  <si>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</si>
  <si>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</si>
  <si>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</si>
  <si>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</si>
  <si>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</si>
  <si>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</si>
  <si>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</si>
  <si>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</si>
  <si>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</si>
  <si>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</si>
  <si>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</si>
  <si>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</si>
  <si>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</si>
  <si>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</si>
  <si>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</si>
  <si>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</si>
  <si>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</si>
  <si>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</si>
  <si>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</si>
  <si>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</si>
  <si>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</si>
  <si>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</si>
  <si>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</si>
  <si>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</si>
  <si>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</si>
  <si>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</si>
  <si>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</si>
  <si>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</si>
  <si>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</si>
  <si>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</si>
  <si>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</si>
  <si>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</si>
  <si>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</si>
  <si>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</si>
  <si>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</si>
  <si>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</si>
  <si>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</si>
  <si>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</si>
  <si>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</si>
  <si>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</si>
  <si>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</si>
  <si>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</si>
  <si>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</si>
  <si>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</si>
  <si>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</si>
  <si>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</si>
  <si>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</si>
  <si>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</si>
  <si>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</si>
  <si>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</si>
  <si>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</si>
  <si>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</si>
  <si>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</si>
  <si>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</si>
  <si>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</si>
  <si>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</si>
  <si>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</si>
  <si>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</si>
  <si>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</si>
  <si>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</si>
  <si>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</si>
  <si>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</si>
  <si>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</si>
  <si>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</si>
  <si>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</si>
  <si>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</si>
  <si>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</si>
  <si>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</si>
  <si>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</si>
  <si>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</si>
  <si>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</si>
  <si>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</si>
  <si>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</si>
  <si>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</si>
  <si>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</si>
  <si>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</si>
  <si>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</si>
  <si>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</si>
  <si>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</si>
  <si>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</si>
  <si>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</si>
  <si>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</si>
  <si>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</si>
  <si>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</si>
  <si>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</si>
  <si>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</si>
  <si>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</si>
  <si>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</si>
  <si>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</si>
  <si>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</si>
  <si>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</si>
  <si>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</si>
  <si>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</si>
  <si>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</si>
  <si>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</si>
  <si>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</si>
  <si>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</si>
  <si>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</si>
  <si>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</si>
  <si>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</si>
  <si>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</si>
  <si>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</si>
  <si>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</si>
  <si>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</si>
  <si>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</si>
  <si>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</si>
  <si>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</si>
  <si>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</si>
  <si>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</si>
  <si>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</si>
  <si>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</si>
  <si>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</si>
  <si>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</si>
  <si>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</si>
  <si>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</si>
  <si>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</si>
  <si>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</si>
  <si>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</si>
  <si>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</si>
  <si>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</si>
  <si>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</si>
  <si>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</si>
  <si>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</si>
  <si>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</si>
  <si>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</si>
  <si>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</si>
  <si>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</si>
  <si>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</si>
  <si>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</si>
  <si>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</si>
  <si>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</si>
  <si>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</si>
  <si>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</si>
  <si>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</si>
  <si>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</si>
  <si>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</si>
  <si>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</si>
  <si>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</si>
  <si>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</si>
  <si>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</si>
  <si>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</si>
  <si>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</si>
  <si>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</si>
  <si>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</si>
  <si>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</si>
  <si>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</si>
  <si>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</si>
  <si>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</si>
  <si>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</si>
  <si>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</si>
  <si>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</si>
  <si>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</si>
  <si>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</si>
  <si>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</si>
  <si>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</si>
  <si>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</si>
  <si>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</si>
  <si>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</si>
  <si>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</si>
  <si>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</si>
  <si>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</si>
  <si>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</si>
  <si>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</si>
  <si>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</si>
  <si>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</si>
  <si>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</si>
  <si>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</si>
  <si>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</si>
  <si>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</si>
  <si>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</si>
  <si>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</si>
  <si>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</si>
  <si>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</si>
  <si>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</si>
  <si>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</si>
  <si>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</si>
  <si>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</si>
  <si>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</si>
  <si>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</si>
  <si>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</si>
  <si>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</si>
  <si>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</si>
  <si>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</si>
  <si>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</si>
  <si>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</si>
  <si>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</si>
  <si>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</si>
  <si>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</si>
  <si>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</si>
  <si>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</si>
  <si>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</si>
  <si>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</si>
  <si>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</si>
  <si>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</si>
  <si>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</si>
  <si>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</si>
  <si>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</si>
  <si>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</si>
  <si>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</si>
  <si>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</si>
  <si>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</si>
  <si>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</si>
  <si>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</si>
  <si>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</si>
  <si>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</si>
  <si>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</si>
  <si>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</si>
  <si>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</si>
  <si>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</si>
  <si>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</si>
  <si>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</si>
  <si>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</si>
  <si>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</si>
  <si>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</si>
  <si>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</si>
  <si>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</si>
  <si>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</si>
  <si>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</si>
  <si>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</si>
  <si>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</si>
  <si>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</si>
  <si>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</si>
  <si>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</si>
  <si>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</si>
  <si>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</si>
  <si>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</si>
  <si>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</si>
  <si>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</si>
  <si>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</si>
  <si>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</si>
  <si>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</si>
  <si>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</si>
  <si>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</si>
  <si>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</si>
  <si>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</si>
  <si>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</si>
  <si>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</si>
  <si>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</si>
  <si>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</si>
  <si>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</si>
  <si>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</si>
  <si>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</si>
  <si>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</si>
  <si>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</si>
  <si>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</si>
  <si>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</si>
  <si>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</si>
  <si>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</si>
  <si>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</si>
  <si>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</si>
  <si>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</si>
  <si>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</si>
  <si>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</si>
  <si>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</si>
  <si>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</si>
  <si>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</si>
  <si>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</si>
  <si>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</si>
  <si>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</si>
  <si>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</si>
  <si>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</si>
  <si>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</si>
  <si>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</si>
  <si>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</si>
  <si>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</si>
  <si>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</si>
  <si>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</si>
  <si>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</si>
  <si>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</si>
  <si>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</si>
  <si>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</si>
  <si>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</si>
  <si>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</si>
  <si>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</si>
  <si>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</si>
  <si>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</si>
  <si>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</si>
  <si>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</si>
  <si>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</si>
  <si>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</si>
  <si>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</si>
  <si>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</si>
  <si>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</si>
  <si>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</si>
  <si>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</si>
  <si>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</si>
  <si>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</si>
  <si>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</si>
  <si>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</si>
  <si>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</si>
  <si>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</si>
  <si>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</si>
  <si>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</si>
  <si>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</si>
  <si>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</si>
  <si>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</si>
  <si>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</si>
  <si>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</si>
  <si>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</si>
  <si>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</si>
  <si>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</si>
  <si>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</si>
  <si>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</si>
  <si>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</si>
  <si>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</si>
  <si>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</si>
  <si>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</si>
  <si>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</si>
  <si>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</si>
  <si>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</si>
  <si>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</si>
  <si>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</si>
  <si>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</si>
  <si>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</si>
  <si>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</si>
  <si>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</si>
  <si>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</si>
  <si>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</si>
  <si>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</si>
  <si>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</si>
  <si>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</si>
  <si>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</si>
  <si>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</si>
  <si>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</si>
  <si>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</si>
  <si>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</si>
  <si>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</si>
  <si>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</si>
  <si>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</si>
  <si>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</si>
  <si>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</si>
  <si>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</si>
  <si>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</si>
  <si>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</si>
  <si>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</si>
  <si>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</si>
  <si>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</si>
  <si>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</si>
  <si>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</si>
  <si>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</si>
  <si>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</si>
  <si>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</si>
  <si>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</si>
  <si>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</si>
  <si>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</si>
  <si>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</si>
  <si>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</si>
  <si>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</si>
  <si>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</si>
  <si>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</si>
  <si>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</si>
  <si>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</si>
  <si>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</si>
  <si>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</si>
  <si>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</si>
  <si>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</si>
  <si>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</si>
  <si>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</si>
  <si>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</si>
  <si>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</si>
  <si>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</si>
  <si>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</si>
  <si>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</si>
  <si>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</si>
  <si>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</si>
  <si>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</si>
  <si>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</si>
  <si>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</si>
  <si>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</si>
  <si>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</si>
  <si>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</si>
  <si>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</si>
  <si>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</si>
  <si>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</si>
  <si>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</si>
  <si>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</si>
  <si>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</si>
  <si>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</si>
  <si>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</si>
  <si>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</si>
  <si>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</si>
  <si>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</si>
  <si>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</si>
  <si>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</si>
  <si>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</si>
  <si>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</si>
  <si>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</si>
  <si>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</si>
  <si>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</si>
  <si>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</si>
  <si>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</si>
  <si>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</si>
  <si>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</si>
  <si>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</si>
  <si>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</si>
  <si>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</si>
  <si>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</si>
  <si>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</si>
  <si>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</si>
  <si>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</si>
  <si>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</si>
  <si>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</si>
  <si>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</si>
  <si>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</si>
  <si>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</si>
  <si>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</si>
  <si>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</si>
  <si>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</si>
  <si>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</si>
  <si>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</si>
  <si>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</si>
  <si>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</si>
  <si>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</si>
  <si>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</si>
  <si>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</si>
  <si>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</si>
  <si>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</si>
  <si>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</si>
  <si>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</si>
  <si>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</si>
  <si>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</si>
  <si>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</si>
  <si>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</si>
  <si>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</si>
  <si>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</si>
  <si>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</si>
  <si>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</si>
  <si>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</si>
  <si>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</si>
  <si>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</si>
  <si>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</si>
  <si>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</si>
  <si>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</si>
  <si>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</si>
  <si>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</si>
  <si>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</si>
  <si>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</si>
  <si>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</si>
  <si>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</si>
  <si>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</si>
  <si>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</si>
  <si>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</si>
  <si>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</si>
  <si>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</si>
  <si>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</si>
  <si>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</si>
  <si>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</si>
  <si>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</si>
  <si>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</si>
  <si>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</si>
  <si>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</si>
  <si>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</si>
  <si>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</si>
  <si>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</si>
  <si>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</si>
  <si>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</si>
  <si>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</si>
  <si>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</si>
  <si>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</si>
  <si>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</si>
  <si>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</si>
  <si>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</si>
  <si>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</si>
  <si>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</si>
  <si>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</si>
  <si>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</si>
  <si>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</si>
  <si>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</si>
  <si>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</si>
  <si>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</si>
  <si>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</si>
  <si>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</si>
  <si>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</si>
  <si>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</si>
  <si>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</si>
  <si>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</si>
  <si>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</si>
  <si>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</si>
  <si>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</si>
  <si>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</si>
  <si>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</si>
  <si>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</si>
  <si>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</si>
  <si>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</si>
  <si>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</si>
  <si>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</si>
  <si>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</si>
  <si>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</si>
  <si>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</si>
  <si>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</si>
  <si>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</si>
  <si>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</si>
  <si>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</si>
  <si>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</si>
  <si>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</si>
  <si>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</si>
  <si>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</si>
  <si>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</si>
  <si>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</si>
  <si>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</si>
  <si>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</si>
  <si>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</si>
  <si>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</si>
  <si>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</si>
  <si>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</si>
  <si>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</si>
  <si>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</si>
  <si>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</si>
  <si>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</si>
  <si>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</si>
  <si>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</si>
  <si>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</si>
  <si>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</si>
  <si>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</si>
  <si>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</si>
  <si>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</si>
  <si>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</si>
  <si>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</si>
  <si>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</si>
  <si>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</si>
  <si>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</si>
  <si>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</si>
  <si>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</si>
  <si>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</si>
  <si>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</si>
  <si>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</si>
  <si>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</si>
  <si>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</si>
  <si>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</si>
  <si>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</si>
  <si>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</si>
  <si>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</si>
  <si>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</si>
  <si>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</si>
  <si>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</si>
  <si>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</si>
  <si>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</si>
  <si>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</si>
  <si>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</si>
  <si>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</si>
  <si>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</si>
  <si>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</si>
  <si>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</si>
  <si>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</si>
  <si>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</si>
  <si>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</si>
  <si>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</si>
  <si>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</si>
  <si>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</si>
  <si>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</si>
  <si>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</si>
  <si>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</si>
  <si>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</si>
  <si>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</si>
  <si>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</si>
  <si>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</si>
  <si>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</si>
  <si>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</si>
  <si>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</si>
  <si>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</si>
  <si>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</si>
  <si>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</si>
  <si>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</si>
  <si>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</si>
  <si>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</si>
  <si>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</si>
  <si>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</si>
  <si>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</si>
  <si>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</si>
  <si>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</si>
  <si>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</si>
  <si>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</si>
  <si>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</si>
  <si>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</si>
  <si>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</si>
  <si>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</si>
  <si>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</si>
  <si>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</si>
  <si>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</si>
  <si>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</si>
  <si>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</si>
  <si>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</si>
  <si>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</si>
  <si>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</si>
  <si>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</si>
  <si>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</si>
  <si>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</si>
  <si>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</si>
  <si>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</si>
  <si>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</si>
  <si>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</si>
  <si>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</si>
  <si>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</si>
  <si>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</si>
  <si>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</si>
  <si>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</si>
  <si>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</si>
  <si>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</si>
  <si>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</si>
  <si>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</si>
  <si>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</si>
  <si>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</si>
  <si>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</si>
  <si>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</si>
  <si>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</si>
  <si>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</si>
  <si>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</si>
  <si>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</si>
  <si>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</si>
  <si>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</si>
  <si>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</si>
  <si>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</si>
  <si>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</si>
  <si>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</si>
  <si>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</si>
  <si>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</si>
  <si>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</si>
  <si>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</si>
  <si>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</si>
  <si>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</si>
  <si>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</si>
  <si>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</si>
  <si>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</si>
  <si>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</si>
  <si>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</si>
  <si>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</si>
  <si>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</si>
  <si>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</si>
  <si>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</si>
  <si>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</si>
  <si>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</si>
  <si>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</si>
  <si>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</si>
  <si>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</si>
  <si>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</si>
  <si>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</si>
  <si>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</si>
  <si>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</si>
  <si>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</si>
  <si>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</si>
  <si>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</si>
  <si>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</si>
  <si>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</si>
  <si>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</si>
  <si>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</si>
  <si>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</si>
  <si>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</si>
  <si>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</si>
  <si>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</si>
  <si>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</si>
  <si>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</si>
  <si>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</si>
  <si>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</si>
  <si>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</si>
  <si>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</si>
  <si>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</si>
  <si>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</si>
  <si>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</si>
  <si>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</si>
  <si>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</si>
  <si>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</si>
  <si>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</si>
  <si>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</si>
  <si>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</si>
  <si>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</si>
  <si>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</si>
  <si>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</si>
  <si>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</si>
  <si>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</si>
  <si>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</si>
  <si>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</si>
  <si>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</si>
  <si>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</si>
  <si>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</si>
  <si>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</si>
  <si>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</si>
  <si>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</si>
  <si>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</si>
  <si>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</si>
  <si>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</si>
  <si>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</si>
  <si>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</si>
  <si>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</si>
  <si>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</si>
  <si>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</si>
  <si>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</si>
  <si>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</si>
  <si>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</si>
  <si>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</si>
  <si>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</si>
  <si>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</si>
  <si>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</si>
  <si>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</si>
  <si>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</si>
  <si>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</si>
  <si>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</si>
  <si>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</si>
  <si>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</si>
  <si>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</si>
  <si>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</si>
  <si>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</si>
  <si>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</si>
  <si>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</si>
  <si>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</si>
  <si>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</si>
  <si>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</si>
  <si>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</si>
  <si>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</si>
  <si>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</si>
  <si>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</si>
  <si>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</si>
  <si>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</si>
  <si>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</si>
  <si>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</si>
  <si>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</si>
  <si>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</si>
  <si>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</si>
  <si>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</si>
  <si>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</si>
  <si>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</si>
  <si>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</si>
  <si>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</si>
  <si>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</si>
  <si>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</si>
  <si>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</si>
  <si>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</si>
  <si>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</si>
  <si>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</si>
  <si>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</si>
  <si>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</si>
  <si>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</si>
  <si>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</si>
  <si>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</si>
  <si>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</si>
  <si>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</si>
  <si>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</si>
  <si>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</si>
  <si>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</si>
  <si>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</si>
  <si>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</si>
  <si>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</si>
  <si>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</si>
  <si>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</si>
  <si>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</si>
  <si>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</si>
  <si>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</si>
  <si>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</si>
  <si>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</si>
  <si>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</si>
  <si>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</si>
  <si>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</si>
  <si>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</si>
  <si>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</si>
  <si>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</si>
  <si>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</si>
  <si>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</si>
  <si>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</si>
  <si>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</si>
  <si>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</si>
  <si>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</si>
  <si>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</si>
  <si>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</si>
  <si>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</si>
  <si>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</si>
  <si>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</si>
  <si>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</si>
  <si>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</si>
  <si>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</si>
  <si>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</si>
  <si>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</si>
  <si>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</si>
  <si>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</si>
  <si>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</si>
  <si>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</si>
  <si>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</si>
  <si>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</si>
  <si>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</si>
  <si>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</si>
  <si>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</si>
  <si>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</si>
  <si>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</si>
  <si>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</si>
  <si>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</si>
  <si>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</si>
  <si>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</si>
  <si>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</si>
  <si>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</si>
  <si>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</si>
  <si>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</si>
  <si>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</si>
  <si>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</si>
  <si>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</si>
  <si>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</si>
  <si>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</si>
  <si>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</si>
  <si>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</si>
  <si>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</si>
  <si>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</si>
  <si>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</si>
  <si>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</si>
  <si>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</si>
  <si>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</si>
  <si>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</si>
  <si>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</si>
  <si>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</si>
  <si>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</si>
  <si>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</si>
  <si>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</si>
  <si>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</si>
  <si>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</si>
  <si>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</si>
  <si>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</si>
  <si>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</si>
  <si>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</si>
  <si>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</si>
  <si>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</si>
  <si>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</si>
  <si>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</si>
  <si>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</si>
  <si>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</si>
  <si>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</si>
  <si>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</si>
  <si>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</si>
  <si>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</si>
  <si>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</si>
  <si>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</si>
  <si>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</si>
  <si>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</si>
  <si>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</si>
  <si>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</si>
  <si>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</si>
  <si>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</si>
  <si>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</si>
  <si>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</si>
  <si>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</si>
  <si>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</si>
  <si>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</si>
  <si>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</si>
  <si>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</si>
  <si>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</si>
  <si>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</si>
  <si>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</si>
  <si>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</si>
  <si>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</si>
  <si>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</si>
  <si>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</si>
  <si>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</si>
  <si>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</si>
  <si>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</si>
  <si>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</si>
  <si>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</si>
  <si>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</si>
  <si>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</si>
  <si>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</si>
  <si>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</si>
  <si>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</si>
  <si>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</si>
  <si>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</si>
  <si>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</si>
  <si>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</si>
  <si>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</si>
  <si>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</si>
  <si>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</si>
  <si>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</si>
  <si>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</si>
  <si>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</si>
  <si>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</si>
  <si>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</si>
  <si>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</si>
  <si>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</si>
  <si>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</si>
  <si>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</si>
  <si>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</si>
  <si>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</si>
  <si>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</si>
  <si>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</si>
  <si>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</si>
  <si>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</si>
  <si>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</si>
  <si>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</si>
  <si>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</si>
  <si>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</si>
  <si>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</si>
  <si>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</si>
  <si>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</si>
  <si>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</si>
  <si>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</si>
  <si>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</si>
  <si>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</si>
  <si>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</si>
  <si>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</si>
  <si>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</si>
  <si>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</si>
  <si>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</si>
  <si>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</si>
  <si>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</si>
  <si>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</si>
  <si>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</si>
  <si>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</si>
  <si>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</si>
  <si>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</si>
  <si>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</si>
  <si>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</si>
  <si>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</si>
  <si>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</si>
  <si>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</si>
  <si>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</si>
  <si>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</si>
  <si>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</si>
  <si>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</si>
  <si>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</si>
  <si>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</si>
  <si>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</si>
  <si>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</si>
  <si>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</si>
  <si>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</si>
  <si>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</si>
  <si>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</si>
  <si>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</si>
  <si>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</si>
  <si>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</si>
  <si>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</si>
  <si>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</si>
  <si>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</si>
  <si>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</si>
  <si>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</si>
  <si>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</si>
  <si>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</si>
  <si>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</si>
  <si>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</si>
  <si>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</si>
  <si>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</si>
  <si>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</si>
  <si>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</si>
  <si>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</si>
  <si>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</si>
  <si>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</si>
  <si>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</si>
  <si>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</si>
  <si>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</si>
  <si>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</si>
  <si>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</si>
  <si>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</si>
  <si>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</si>
  <si>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</si>
  <si>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</si>
  <si>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</si>
  <si>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</si>
  <si>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</si>
  <si>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</si>
  <si>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</si>
  <si>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</si>
  <si>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</si>
  <si>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</si>
  <si>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</si>
  <si>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</si>
  <si>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</si>
  <si>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</si>
  <si>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</si>
  <si>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</si>
  <si>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</si>
  <si>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</si>
  <si>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</si>
  <si>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</si>
  <si>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</si>
  <si>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</si>
  <si>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</si>
  <si>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</si>
  <si>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</si>
  <si>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</si>
  <si>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</si>
  <si>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</si>
  <si>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</si>
  <si>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</si>
  <si>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</si>
  <si>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</si>
  <si>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</si>
  <si>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</si>
  <si>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</si>
  <si>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</si>
  <si>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</si>
  <si>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</si>
  <si>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</si>
  <si>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</si>
  <si>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</si>
  <si>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</si>
  <si>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</si>
  <si>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</si>
  <si>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</si>
  <si>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</si>
  <si>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</si>
  <si>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</si>
  <si>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</si>
  <si>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</si>
  <si>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</si>
  <si>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</si>
  <si>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</si>
  <si>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</si>
  <si>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</si>
  <si>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</si>
  <si>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</si>
  <si>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</si>
  <si>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</si>
  <si>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</si>
  <si>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</si>
  <si>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</si>
  <si>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</si>
  <si>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</si>
  <si>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</si>
  <si>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</si>
  <si>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</si>
  <si>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</si>
  <si>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</si>
  <si>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</si>
  <si>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</si>
  <si>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</si>
  <si>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</si>
  <si>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</si>
  <si>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</si>
  <si>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</si>
  <si>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</si>
  <si>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</si>
  <si>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</si>
  <si>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</si>
  <si>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</si>
  <si>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</si>
  <si>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</si>
  <si>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</si>
  <si>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</si>
  <si>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</si>
  <si>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</si>
  <si>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</si>
  <si>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</si>
  <si>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</si>
  <si>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</si>
  <si>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</si>
  <si>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</si>
  <si>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</si>
  <si>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</si>
  <si>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</si>
  <si>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</si>
  <si>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</si>
  <si>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</si>
  <si>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</si>
  <si>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</si>
  <si>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</si>
  <si>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</si>
  <si>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</si>
  <si>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</si>
  <si>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</si>
  <si>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</si>
  <si>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</si>
  <si>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</si>
  <si>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</si>
  <si>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</si>
  <si>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</si>
  <si>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</si>
  <si>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</si>
  <si>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</si>
  <si>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</si>
  <si>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</si>
  <si>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</si>
  <si>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</si>
  <si>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</si>
  <si>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</si>
  <si>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</si>
  <si>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</si>
  <si>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</si>
  <si>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</si>
  <si>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</si>
  <si>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</si>
  <si>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</si>
  <si>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</si>
  <si>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</si>
  <si>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</si>
  <si>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</si>
  <si>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</si>
  <si>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</si>
  <si>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</si>
  <si>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</si>
  <si>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</si>
  <si>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</si>
  <si>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</si>
  <si>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</si>
  <si>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</si>
  <si>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</si>
  <si>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</si>
  <si>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</si>
  <si>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</si>
  <si>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</si>
  <si>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</si>
  <si>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</si>
  <si>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</si>
  <si>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</si>
  <si>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</si>
  <si>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</si>
  <si>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</si>
  <si>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</si>
  <si>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</si>
  <si>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</si>
  <si>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</si>
  <si>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</si>
  <si>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</si>
  <si>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</si>
  <si>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</si>
  <si>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</si>
  <si>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</si>
  <si>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</si>
  <si>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</si>
  <si>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</si>
  <si>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</si>
  <si>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</si>
  <si>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</si>
  <si>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</si>
  <si>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</si>
  <si>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</si>
  <si>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</si>
  <si>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</si>
  <si>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</si>
  <si>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</si>
  <si>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</si>
  <si>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</si>
  <si>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</si>
  <si>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</si>
  <si>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</si>
  <si>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</si>
  <si>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</si>
  <si>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</si>
  <si>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</si>
  <si>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</si>
  <si>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</si>
  <si>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</si>
  <si>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</si>
  <si>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</si>
  <si>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</si>
  <si>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</si>
  <si>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</si>
  <si>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</si>
  <si>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</si>
  <si>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</si>
  <si>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</si>
  <si>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</si>
  <si>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</si>
  <si>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</si>
  <si>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</si>
  <si>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</si>
  <si>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</si>
  <si>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</si>
  <si>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</si>
  <si>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</si>
  <si>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</si>
  <si>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</si>
  <si>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</si>
  <si>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</si>
  <si>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</si>
  <si>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</si>
  <si>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</si>
  <si>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</si>
  <si>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</si>
  <si>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</si>
  <si>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</si>
  <si>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</si>
  <si>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</si>
  <si>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</si>
  <si>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</si>
  <si>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</si>
  <si>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</si>
  <si>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</si>
  <si>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</si>
  <si>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</si>
  <si>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</si>
  <si>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</si>
  <si>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</si>
  <si>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</si>
  <si>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</si>
  <si>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</si>
  <si>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</si>
  <si>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</si>
  <si>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</si>
  <si>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</si>
  <si>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</si>
  <si>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</si>
  <si>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</si>
  <si>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</si>
  <si>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</si>
  <si>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</si>
  <si>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</si>
  <si>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</si>
  <si>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</si>
  <si>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</si>
  <si>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</si>
  <si>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</si>
  <si>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</si>
  <si>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</si>
  <si>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</si>
  <si>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</si>
  <si>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</si>
  <si>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</si>
  <si>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</si>
  <si>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</si>
  <si>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</si>
  <si>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</si>
  <si>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</si>
  <si>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</si>
  <si>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</si>
  <si>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</si>
  <si>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</si>
  <si>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</si>
  <si>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</si>
  <si>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</si>
  <si>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</si>
  <si>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</si>
  <si>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</si>
  <si>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</si>
  <si>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</si>
  <si>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</si>
  <si>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</si>
  <si>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</si>
  <si>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</si>
  <si>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</si>
  <si>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</si>
  <si>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</si>
  <si>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</si>
  <si>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</si>
  <si>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</si>
  <si>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</si>
  <si>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</si>
  <si>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</si>
  <si>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</si>
  <si>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</si>
  <si>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</si>
  <si>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</si>
  <si>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</si>
  <si>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</si>
  <si>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</si>
  <si>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</si>
  <si>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</si>
  <si>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</si>
  <si>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</si>
  <si>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</si>
  <si>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</si>
  <si>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</si>
  <si>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</si>
  <si>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</si>
  <si>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</si>
  <si>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</si>
  <si>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</si>
  <si>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</si>
  <si>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</si>
  <si>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</si>
  <si>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</si>
  <si>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</si>
  <si>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</si>
  <si>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</si>
  <si>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</si>
  <si>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</si>
  <si>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</si>
  <si>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</si>
  <si>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</si>
  <si>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</si>
  <si>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</si>
  <si>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</si>
  <si>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</si>
  <si>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</si>
  <si>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</si>
  <si>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</si>
  <si>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</si>
  <si>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</si>
  <si>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</si>
  <si>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</si>
  <si>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</si>
  <si>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</si>
  <si>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</si>
  <si>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</si>
  <si>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</si>
  <si>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</si>
  <si>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</si>
  <si>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</si>
  <si>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</si>
  <si>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</si>
  <si>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</si>
  <si>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</si>
  <si>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</si>
  <si>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</si>
  <si>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</si>
  <si>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</si>
  <si>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</si>
  <si>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</si>
  <si>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</si>
  <si>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</si>
  <si>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</si>
  <si>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</si>
  <si>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</si>
  <si>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</si>
  <si>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</si>
  <si>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</si>
  <si>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</si>
  <si>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</si>
  <si>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</si>
  <si>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</si>
  <si>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</si>
  <si>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</si>
  <si>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</si>
  <si>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</si>
  <si>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</si>
  <si>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</si>
  <si>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</si>
  <si>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</si>
  <si>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</si>
  <si>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</si>
  <si>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</si>
  <si>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</si>
  <si>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</si>
  <si>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</si>
  <si>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</si>
  <si>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</si>
  <si>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</si>
  <si>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</si>
  <si>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</si>
  <si>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</si>
  <si>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</si>
  <si>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</si>
  <si>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</si>
  <si>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</si>
  <si>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</si>
  <si>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</si>
  <si>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</si>
  <si>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</si>
  <si>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</si>
  <si>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</si>
  <si>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</si>
  <si>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</si>
  <si>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</si>
  <si>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</si>
  <si>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</si>
  <si>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</si>
  <si>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</si>
  <si>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</si>
  <si>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</si>
  <si>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</si>
  <si>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</si>
  <si>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</si>
  <si>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</si>
  <si>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</si>
  <si>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</si>
  <si>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</si>
  <si>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</si>
  <si>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</si>
  <si>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</si>
  <si>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</si>
  <si>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</si>
  <si>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</si>
  <si>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</si>
  <si>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</si>
  <si>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</si>
  <si>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</si>
  <si>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</si>
  <si>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</si>
  <si>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</si>
  <si>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</si>
  <si>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</si>
  <si>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</si>
  <si>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</si>
  <si>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</si>
  <si>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</si>
  <si>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</si>
  <si>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</si>
  <si>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</si>
  <si>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</si>
  <si>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</si>
  <si>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</si>
  <si>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</si>
  <si>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</si>
  <si>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</si>
  <si>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</si>
  <si>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</si>
  <si>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</si>
  <si>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</si>
  <si>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</si>
  <si>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</si>
  <si>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</si>
  <si>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</si>
  <si>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</si>
  <si>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</si>
  <si>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</si>
  <si>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</si>
  <si>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</si>
  <si>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</si>
  <si>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</si>
  <si>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</si>
  <si>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</si>
  <si>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</si>
  <si>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</si>
  <si>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</si>
  <si>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</si>
  <si>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</si>
  <si>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</si>
  <si>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</si>
  <si>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</si>
  <si>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</si>
  <si>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</si>
  <si>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</si>
  <si>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</si>
  <si>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</si>
  <si>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</si>
  <si>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</si>
  <si>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</si>
  <si>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</si>
  <si>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</si>
  <si>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</si>
  <si>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</si>
  <si>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</si>
  <si>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</si>
  <si>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</si>
  <si>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</si>
  <si>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</si>
  <si>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</si>
  <si>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</si>
  <si>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</si>
  <si>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</si>
  <si>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</si>
  <si>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</si>
  <si>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</si>
  <si>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</si>
  <si>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</si>
  <si>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</si>
  <si>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</si>
  <si>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</si>
  <si>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</si>
  <si>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</si>
  <si>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</si>
  <si>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</si>
  <si>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</si>
  <si>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</si>
  <si>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</si>
  <si>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</si>
  <si>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</si>
  <si>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</si>
  <si>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</si>
  <si>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</si>
  <si>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</si>
  <si>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</si>
  <si>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</si>
  <si>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</si>
  <si>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</si>
  <si>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</si>
  <si>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</si>
  <si>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</si>
  <si>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</si>
  <si>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</si>
  <si>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</si>
  <si>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</si>
  <si>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</si>
  <si>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</si>
  <si>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</si>
  <si>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</si>
  <si>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</si>
  <si>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</si>
  <si>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</si>
  <si>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</si>
  <si>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</si>
  <si>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</si>
  <si>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</si>
  <si>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</si>
  <si>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</si>
  <si>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</si>
  <si>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</si>
  <si>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</si>
  <si>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</si>
  <si>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</si>
  <si>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</si>
  <si>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</si>
  <si>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</si>
  <si>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</si>
  <si>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</si>
  <si>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</si>
  <si>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</si>
  <si>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</si>
  <si>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</si>
  <si>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</si>
  <si>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</si>
  <si>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</si>
  <si>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</si>
  <si>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</si>
  <si>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</si>
  <si>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</si>
  <si>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</si>
  <si>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</si>
  <si>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</si>
  <si>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</si>
  <si>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</si>
  <si>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</si>
  <si>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</si>
  <si>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</si>
  <si>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</si>
  <si>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</si>
  <si>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</si>
  <si>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</si>
  <si>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</si>
  <si>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</si>
  <si>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</si>
  <si>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</si>
  <si>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</si>
  <si>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</si>
  <si>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</si>
  <si>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</si>
  <si>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</si>
  <si>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</si>
  <si>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</si>
  <si>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</si>
  <si>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</si>
  <si>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</si>
  <si>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</si>
  <si>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</si>
  <si>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</si>
  <si>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</si>
  <si>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</si>
  <si>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</si>
  <si>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</si>
  <si>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</si>
  <si>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</si>
  <si>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</si>
  <si>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</si>
  <si>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</si>
  <si>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</si>
  <si>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</si>
  <si>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</si>
  <si>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</si>
  <si>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</si>
  <si>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</si>
  <si>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</si>
  <si>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</si>
  <si>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</si>
  <si>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</si>
  <si>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</si>
  <si>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</si>
  <si>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</si>
  <si>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</si>
  <si>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</si>
  <si>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</si>
  <si>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</si>
  <si>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</si>
  <si>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</si>
  <si>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</si>
  <si>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</si>
  <si>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</si>
  <si>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</si>
  <si>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</si>
  <si>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</si>
  <si>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</si>
  <si>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</si>
  <si>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</si>
  <si>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</si>
  <si>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</si>
  <si>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</si>
  <si>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</si>
  <si>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</si>
  <si>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</si>
  <si>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</si>
  <si>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</si>
  <si>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</si>
  <si>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</si>
  <si>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</si>
  <si>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</si>
  <si>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</si>
  <si>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</si>
  <si>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</si>
  <si>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</si>
  <si>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</si>
  <si>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</si>
  <si>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</si>
  <si>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</si>
  <si>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</si>
  <si>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</si>
  <si>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</si>
  <si>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</si>
  <si>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</si>
  <si>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</si>
  <si>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</si>
  <si>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</si>
  <si>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</si>
  <si>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</si>
  <si>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</si>
  <si>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</si>
  <si>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</si>
  <si>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</si>
  <si>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</si>
  <si>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</si>
  <si>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</si>
  <si>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</si>
  <si>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</si>
  <si>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</si>
  <si>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</si>
  <si>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</si>
  <si>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</si>
  <si>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</si>
  <si>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</si>
  <si>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</si>
  <si>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</si>
  <si>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</si>
  <si>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</si>
  <si>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</si>
  <si>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</si>
  <si>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</si>
  <si>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</si>
  <si>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</si>
  <si>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</si>
  <si>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</si>
  <si>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</si>
  <si>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</si>
  <si>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</si>
  <si>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</si>
  <si>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</si>
  <si>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</si>
  <si>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</si>
  <si>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</si>
  <si>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</si>
  <si>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</si>
  <si>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</si>
  <si>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</si>
  <si>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</si>
  <si>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</si>
  <si>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</si>
  <si>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</si>
  <si>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</si>
  <si>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</si>
  <si>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</si>
  <si>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</si>
  <si>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</si>
  <si>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</si>
  <si>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</si>
  <si>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</si>
  <si>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</si>
  <si>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</si>
  <si>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</si>
  <si>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</si>
  <si>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</si>
  <si>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</si>
  <si>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</si>
  <si>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</si>
  <si>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</si>
  <si>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</si>
  <si>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</si>
  <si>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</si>
  <si>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</si>
  <si>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</si>
  <si>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</si>
  <si>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</si>
  <si>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</si>
  <si>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</si>
  <si>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</si>
  <si>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</si>
  <si>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</si>
  <si>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</si>
  <si>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</si>
  <si>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</si>
  <si>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</si>
  <si>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</si>
  <si>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</si>
  <si>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</si>
  <si>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</si>
  <si>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</si>
  <si>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</si>
  <si>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</si>
  <si>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</si>
  <si>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</si>
  <si>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</si>
  <si>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</si>
  <si>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</si>
  <si>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</si>
  <si>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</si>
  <si>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</si>
  <si>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</si>
  <si>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</si>
  <si>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</si>
  <si>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</si>
  <si>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</si>
  <si>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</si>
  <si>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</si>
  <si>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</si>
  <si>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</si>
  <si>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</si>
  <si>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</si>
  <si>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</si>
  <si>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</si>
  <si>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</si>
  <si>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</si>
  <si>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</si>
  <si>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</si>
  <si>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</si>
  <si>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</si>
  <si>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</si>
  <si>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</si>
  <si>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</si>
  <si>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</si>
  <si>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</si>
  <si>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</si>
  <si>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</si>
  <si>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</si>
  <si>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</si>
  <si>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</si>
  <si>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</si>
  <si>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</si>
  <si>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</si>
  <si>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</si>
  <si>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</si>
  <si>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</si>
  <si>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</si>
  <si>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</si>
  <si>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</si>
  <si>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</si>
  <si>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</si>
  <si>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</si>
  <si>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</si>
  <si>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</si>
  <si>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</si>
  <si>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</si>
  <si>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</si>
  <si>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</si>
  <si>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</si>
  <si>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</si>
  <si>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</si>
  <si>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</si>
  <si>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</si>
  <si>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</si>
  <si>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</si>
  <si>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</si>
  <si>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</si>
  <si>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</si>
  <si>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</si>
  <si>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</si>
  <si>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</si>
  <si>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</si>
  <si>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</si>
  <si>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</si>
  <si>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</si>
  <si>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</si>
  <si>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</si>
  <si>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</si>
  <si>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</si>
  <si>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</si>
  <si>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</si>
  <si>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</si>
  <si>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</si>
  <si>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</si>
  <si>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</si>
  <si>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</si>
  <si>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</si>
  <si>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</si>
  <si>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</si>
  <si>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</si>
  <si>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</si>
  <si>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</si>
  <si>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</si>
  <si>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</si>
  <si>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</si>
  <si>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</si>
  <si>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</si>
  <si>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</si>
  <si>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</si>
  <si>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</si>
  <si>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</si>
  <si>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</si>
  <si>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</si>
  <si>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</si>
  <si>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</si>
  <si>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</si>
  <si>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</si>
  <si>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</si>
  <si>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</si>
  <si>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</si>
  <si>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</si>
  <si>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</si>
  <si>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</si>
  <si>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</si>
  <si>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</si>
  <si>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</si>
  <si>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</si>
  <si>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</si>
  <si>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</si>
  <si>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</si>
  <si>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</si>
  <si>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</si>
  <si>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</si>
  <si>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</si>
  <si>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</si>
  <si>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</si>
  <si>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</si>
  <si>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</si>
  <si>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</si>
  <si>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</si>
  <si>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</si>
  <si>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</si>
  <si>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</si>
  <si>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</si>
  <si>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</si>
  <si>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</si>
  <si>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</si>
  <si>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</si>
  <si>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</si>
  <si>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</si>
  <si>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</si>
  <si>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</si>
  <si>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</si>
  <si>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</si>
  <si>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</si>
  <si>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</si>
  <si>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</si>
  <si>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</si>
  <si>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</si>
  <si>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</si>
  <si>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</si>
  <si>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</si>
  <si>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</si>
  <si>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</si>
  <si>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</si>
  <si>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</si>
  <si>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</si>
  <si>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</si>
  <si>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</si>
  <si>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</si>
  <si>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</si>
  <si>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</si>
  <si>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</si>
  <si>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</si>
  <si>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</si>
  <si>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</si>
  <si>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</si>
  <si>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</si>
  <si>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</si>
  <si>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</si>
  <si>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</si>
  <si>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</si>
  <si>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</si>
  <si>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</si>
  <si>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</si>
  <si>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</si>
  <si>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</si>
  <si>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</si>
  <si>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</si>
  <si>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</si>
  <si>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</si>
  <si>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</si>
  <si>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</si>
  <si>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</si>
  <si>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</si>
  <si>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</si>
  <si>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</si>
  <si>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</si>
  <si>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</si>
  <si>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</si>
  <si>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</si>
  <si>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</si>
  <si>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</si>
  <si>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</si>
  <si>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</si>
  <si>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</si>
  <si>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</si>
  <si>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</si>
  <si>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</si>
  <si>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</si>
  <si>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</si>
  <si>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</si>
  <si>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</si>
  <si>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</si>
  <si>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</si>
  <si>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</si>
  <si>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</si>
  <si>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</si>
  <si>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</si>
  <si>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</si>
  <si>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</si>
  <si>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</si>
  <si>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</si>
  <si>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</si>
  <si>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</si>
  <si>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</si>
  <si>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</si>
  <si>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</si>
  <si>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</si>
  <si>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</si>
  <si>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</si>
  <si>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</si>
  <si>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</si>
  <si>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</si>
  <si>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</si>
  <si>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</si>
  <si>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</si>
  <si>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</si>
  <si>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</si>
  <si>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</si>
  <si>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</si>
  <si>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</si>
  <si>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</si>
  <si>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</si>
  <si>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</si>
  <si>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</si>
  <si>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</si>
  <si>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</si>
  <si>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</si>
  <si>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</si>
  <si>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</si>
  <si>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</si>
  <si>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</si>
  <si>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</si>
  <si>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</si>
  <si>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</si>
  <si>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</si>
  <si>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</si>
  <si>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</si>
  <si>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</si>
  <si>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</si>
  <si>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</si>
  <si>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</si>
  <si>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</si>
  <si>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</si>
  <si>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</si>
  <si>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</si>
  <si>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</si>
  <si>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</si>
  <si>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</si>
  <si>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</si>
  <si>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</si>
  <si>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</si>
  <si>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</si>
  <si>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</si>
  <si>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</si>
  <si>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</si>
  <si>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</si>
  <si>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</si>
  <si>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</si>
  <si>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</si>
  <si>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</si>
  <si>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</si>
  <si>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</si>
  <si>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</si>
  <si>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</si>
  <si>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</si>
  <si>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</si>
  <si>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</si>
  <si>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</si>
  <si>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</si>
  <si>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</si>
  <si>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</si>
  <si>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</si>
  <si>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</si>
  <si>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</si>
  <si>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</si>
  <si>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</si>
  <si>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</si>
  <si>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</si>
  <si>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</si>
  <si>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</si>
  <si>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</si>
  <si>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</si>
  <si>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</si>
  <si>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</si>
  <si>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</si>
  <si>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</si>
  <si>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</si>
  <si>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</si>
  <si>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</si>
  <si>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</si>
  <si>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</si>
  <si>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</si>
  <si>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</si>
  <si>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</si>
  <si>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</si>
  <si>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</si>
  <si>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</si>
  <si>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</si>
  <si>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</si>
  <si>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</si>
  <si>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</si>
  <si>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</si>
  <si>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</si>
  <si>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</si>
  <si>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</si>
  <si>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</si>
  <si>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</si>
  <si>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</si>
  <si>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</si>
  <si>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</si>
  <si>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</si>
  <si>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</si>
  <si>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</si>
  <si>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</si>
  <si>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</si>
  <si>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</si>
  <si>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</si>
  <si>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</si>
  <si>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</si>
  <si>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</si>
  <si>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</si>
  <si>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</si>
  <si>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</si>
  <si>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</si>
  <si>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</si>
  <si>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</si>
  <si>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</si>
  <si>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</si>
  <si>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</si>
  <si>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</si>
  <si>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</si>
  <si>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</si>
  <si>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</si>
  <si>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</si>
  <si>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</si>
  <si>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</si>
  <si>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</si>
  <si>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</si>
  <si>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</si>
  <si>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</si>
  <si>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</si>
  <si>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</si>
  <si>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</si>
  <si>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</si>
  <si>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</si>
  <si>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</si>
  <si>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</si>
  <si>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</si>
  <si>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</si>
  <si>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</si>
  <si>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</si>
  <si>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</si>
  <si>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</si>
  <si>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</si>
  <si>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</si>
  <si>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</si>
  <si>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</si>
  <si>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</si>
  <si>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</si>
  <si>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</si>
  <si>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</si>
  <si>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</si>
  <si>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</si>
  <si>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</si>
  <si>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</si>
  <si>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</si>
  <si>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</si>
  <si>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</si>
  <si>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</si>
  <si>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</si>
  <si>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</si>
  <si>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</si>
  <si>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</si>
  <si>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</si>
  <si>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</si>
  <si>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</si>
  <si>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</si>
  <si>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</si>
  <si>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</si>
  <si>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</si>
  <si>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</si>
  <si>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</si>
  <si>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</si>
  <si>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</si>
  <si>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</si>
  <si>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</si>
  <si>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</si>
  <si>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</si>
  <si>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</si>
  <si>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</si>
  <si>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</si>
  <si>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</si>
  <si>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</si>
  <si>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</si>
  <si>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</si>
  <si>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</si>
  <si>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</si>
  <si>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</si>
  <si>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</si>
  <si>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</si>
  <si>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</si>
  <si>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</si>
  <si>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</si>
  <si>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</si>
  <si>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</si>
  <si>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</si>
  <si>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</si>
  <si>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</si>
  <si>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</si>
  <si>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</si>
  <si>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</si>
  <si>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</si>
  <si>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</si>
  <si>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</si>
  <si>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</si>
  <si>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</si>
  <si>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</si>
  <si>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</si>
  <si>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</si>
  <si>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</si>
  <si>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</si>
  <si>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</si>
  <si>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</si>
  <si>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</si>
  <si>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</si>
  <si>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</si>
  <si>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</si>
  <si>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</si>
  <si>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</si>
  <si>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</si>
  <si>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</si>
  <si>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</si>
  <si>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</si>
  <si>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</si>
  <si>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</si>
  <si>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</si>
  <si>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</si>
  <si>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</si>
  <si>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</si>
  <si>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</si>
  <si>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</si>
  <si>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</si>
  <si>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</si>
  <si>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</si>
  <si>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</si>
  <si>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</si>
  <si>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</si>
  <si>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</si>
  <si>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</si>
  <si>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</si>
  <si>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</si>
  <si>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</si>
  <si>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</si>
  <si>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</si>
  <si>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</si>
  <si>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</si>
  <si>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</si>
  <si>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</si>
  <si>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</si>
  <si>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</si>
  <si>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</si>
  <si>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</si>
  <si>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</si>
  <si>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</si>
  <si>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</si>
  <si>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</si>
  <si>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</si>
  <si>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</si>
  <si>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</si>
  <si>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</si>
  <si>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</si>
  <si>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</si>
  <si>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</si>
  <si>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</si>
  <si>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</si>
  <si>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</si>
  <si>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</si>
  <si>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</si>
  <si>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</si>
  <si>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</si>
  <si>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</si>
  <si>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</si>
  <si>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</si>
  <si>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</si>
  <si>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</si>
  <si>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</si>
  <si>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</si>
  <si>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</si>
  <si>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</si>
  <si>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</si>
  <si>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</si>
  <si>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</si>
  <si>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</si>
  <si>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</si>
  <si>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</si>
  <si>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</si>
  <si>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</si>
  <si>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</si>
  <si>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</si>
  <si>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</si>
  <si>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</si>
  <si>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</si>
  <si>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</si>
  <si>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</si>
  <si>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</si>
  <si>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</si>
  <si>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</si>
  <si>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</si>
  <si>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</si>
  <si>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</si>
  <si>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</si>
  <si>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</si>
  <si>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</si>
  <si>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</si>
  <si>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</si>
  <si>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</si>
  <si>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</si>
  <si>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</si>
  <si>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</si>
  <si>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</si>
  <si>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</si>
  <si>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</si>
  <si>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</si>
  <si>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</si>
  <si>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</si>
  <si>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</si>
  <si>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</si>
  <si>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</si>
  <si>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</si>
  <si>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</si>
  <si>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</si>
  <si>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</si>
  <si>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</si>
  <si>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</si>
  <si>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</si>
  <si>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</si>
  <si>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</si>
  <si>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</si>
  <si>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</si>
  <si>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</si>
  <si>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</si>
  <si>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</si>
  <si>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</si>
  <si>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</si>
  <si>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</si>
  <si>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</si>
  <si>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</si>
  <si>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</si>
  <si>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</si>
  <si>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</si>
  <si>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</si>
  <si>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</si>
  <si>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</si>
  <si>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</si>
  <si>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</si>
  <si>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</si>
  <si>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</si>
  <si>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</si>
  <si>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</si>
  <si>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</si>
  <si>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</si>
  <si>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</si>
  <si>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</si>
  <si>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</si>
  <si>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</si>
  <si>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</si>
  <si>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</si>
  <si>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</si>
  <si>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</si>
  <si>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</si>
  <si>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</si>
  <si>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</si>
  <si>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</si>
  <si>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</si>
  <si>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</si>
  <si>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</si>
  <si>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</si>
  <si>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</si>
  <si>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</si>
  <si>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</si>
  <si>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</si>
  <si>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</si>
  <si>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</si>
  <si>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</si>
  <si>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</si>
  <si>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</si>
  <si>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</si>
  <si>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</si>
  <si>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</si>
  <si>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</si>
  <si>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</si>
  <si>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</si>
  <si>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</si>
  <si>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</si>
  <si>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</si>
  <si>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</si>
  <si>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</si>
  <si>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</si>
  <si>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</si>
  <si>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</si>
  <si>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</si>
  <si>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</si>
  <si>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</si>
  <si>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</si>
  <si>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</si>
  <si>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</si>
  <si>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</si>
  <si>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</si>
  <si>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</si>
  <si>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</si>
  <si>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</si>
  <si>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</si>
  <si>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</si>
  <si>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</si>
  <si>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</si>
  <si>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</si>
  <si>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</si>
  <si>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</si>
  <si>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</si>
  <si>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</si>
  <si>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</si>
  <si>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</si>
  <si>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</si>
  <si>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</si>
  <si>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</si>
  <si>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</si>
  <si>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</si>
  <si>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</si>
  <si>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</si>
  <si>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</si>
  <si>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</si>
  <si>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</si>
  <si>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</si>
  <si>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</si>
  <si>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</si>
  <si>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</si>
  <si>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</si>
  <si>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</si>
  <si>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</si>
  <si>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</si>
  <si>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</si>
  <si>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</si>
  <si>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</si>
  <si>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</si>
  <si>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</si>
  <si>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</si>
  <si>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</si>
  <si>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</si>
  <si>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</si>
  <si>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</si>
  <si>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</si>
  <si>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</si>
  <si>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</si>
  <si>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</si>
  <si>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</si>
  <si>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</si>
  <si>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</si>
  <si>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</si>
  <si>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</si>
  <si>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</si>
  <si>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</si>
  <si>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</si>
  <si>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</si>
  <si>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</si>
  <si>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</si>
  <si>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</si>
  <si>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</si>
  <si>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</si>
  <si>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</si>
  <si>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</si>
  <si>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</si>
  <si>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</si>
  <si>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</si>
  <si>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</si>
  <si>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</si>
  <si>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</si>
  <si>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</si>
  <si>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</si>
  <si>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</si>
  <si>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</si>
  <si>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</si>
  <si>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</si>
  <si>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</si>
  <si>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</si>
  <si>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</si>
  <si>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</si>
  <si>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</si>
  <si>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</si>
  <si>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</si>
  <si>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</si>
  <si>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</si>
  <si>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</si>
  <si>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</si>
  <si>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</si>
  <si>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</si>
  <si>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</si>
  <si>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</si>
  <si>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</si>
  <si>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</si>
  <si>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</si>
  <si>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</si>
  <si>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</si>
  <si>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</si>
  <si>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</si>
  <si>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</si>
  <si>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</si>
  <si>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</si>
  <si>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</si>
  <si>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</si>
  <si>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</si>
  <si>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</si>
  <si>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</si>
  <si>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</si>
  <si>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</si>
  <si>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</si>
  <si>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</si>
  <si>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</si>
  <si>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</si>
  <si>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</si>
  <si>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</si>
  <si>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</si>
  <si>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</si>
  <si>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</si>
  <si>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</si>
  <si>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</si>
  <si>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</si>
  <si>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</si>
  <si>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</si>
  <si>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</si>
  <si>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</si>
  <si>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</si>
  <si>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</si>
  <si>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</si>
  <si>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</si>
  <si>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</si>
  <si>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</si>
  <si>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</si>
  <si>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</si>
  <si>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</si>
  <si>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</si>
  <si>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</si>
  <si>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</si>
  <si>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</si>
  <si>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</si>
  <si>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</si>
  <si>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</si>
  <si>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</si>
  <si>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</si>
  <si>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</si>
  <si>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</si>
  <si>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</si>
  <si>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</si>
  <si>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</si>
  <si>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</si>
  <si>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</si>
  <si>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</si>
  <si>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</si>
  <si>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</si>
  <si>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</si>
  <si>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</si>
  <si>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</si>
  <si>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</si>
  <si>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</si>
  <si>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</si>
  <si>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</si>
  <si>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</si>
  <si>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</si>
  <si>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</si>
  <si>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</si>
  <si>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</si>
  <si>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</si>
  <si>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</si>
  <si>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</si>
  <si>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</si>
  <si>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</si>
  <si>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</si>
  <si>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</si>
  <si>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</si>
  <si>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</si>
  <si>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</si>
  <si>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</si>
  <si>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</si>
  <si>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</si>
  <si>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</si>
  <si>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</si>
  <si>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</si>
  <si>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</si>
  <si>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</si>
  <si>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</si>
  <si>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</si>
  <si>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</si>
  <si>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</si>
  <si>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</si>
  <si>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</si>
  <si>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</si>
  <si>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</si>
  <si>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</si>
  <si>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</si>
  <si>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</si>
  <si>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</si>
  <si>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</si>
  <si>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</si>
  <si>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</si>
  <si>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</si>
  <si>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</si>
  <si>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</si>
  <si>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</si>
  <si>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</si>
  <si>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</si>
  <si>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</si>
  <si>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</si>
  <si>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</si>
  <si>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</si>
  <si>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</si>
  <si>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</si>
  <si>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</si>
  <si>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</si>
  <si>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</si>
  <si>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</si>
  <si>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</si>
  <si>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</si>
  <si>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</si>
  <si>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</si>
  <si>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</si>
  <si>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</si>
  <si>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</si>
  <si>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</si>
  <si>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</si>
  <si>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</si>
  <si>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</si>
  <si>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</si>
  <si>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</si>
  <si>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</si>
  <si>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</si>
  <si>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</si>
  <si>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</si>
  <si>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</si>
  <si>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</si>
  <si>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</si>
  <si>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</si>
  <si>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</si>
  <si>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</si>
  <si>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</si>
  <si>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</si>
  <si>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</si>
  <si>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</si>
  <si>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</si>
  <si>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</si>
  <si>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</si>
  <si>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</si>
  <si>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</si>
  <si>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</si>
  <si>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</si>
  <si>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</si>
  <si>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</si>
  <si>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</si>
  <si>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</si>
  <si>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</si>
  <si>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</si>
  <si>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</si>
  <si>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</si>
  <si>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</si>
  <si>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</si>
  <si>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</si>
  <si>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</si>
  <si>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</si>
  <si>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</si>
  <si>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</si>
  <si>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</si>
  <si>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</si>
  <si>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</si>
  <si>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</si>
  <si>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</si>
  <si>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</si>
  <si>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</si>
  <si>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</si>
  <si>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</si>
  <si>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</si>
  <si>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</si>
  <si>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</si>
  <si>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</si>
  <si>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</si>
  <si>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</si>
  <si>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</si>
  <si>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</si>
  <si>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</si>
  <si>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</si>
  <si>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</si>
  <si>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</si>
  <si>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</si>
  <si>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</si>
  <si>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</si>
  <si>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</si>
  <si>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</si>
  <si>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</si>
  <si>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</si>
  <si>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</si>
  <si>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</si>
  <si>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</si>
  <si>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</si>
  <si>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</si>
  <si>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</si>
  <si>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</si>
  <si>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</si>
  <si>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</si>
  <si>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</si>
  <si>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</si>
  <si>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</si>
  <si>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</si>
  <si>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</si>
  <si>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</si>
  <si>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</si>
  <si>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</si>
  <si>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</si>
  <si>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</si>
  <si>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</si>
  <si>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</si>
  <si>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</si>
  <si>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</si>
  <si>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</si>
  <si>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</si>
  <si>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</si>
  <si>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</si>
  <si>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</si>
  <si>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</si>
  <si>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</si>
  <si>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</si>
  <si>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</si>
  <si>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</si>
  <si>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</si>
  <si>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</si>
  <si>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</si>
  <si>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</si>
  <si>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</si>
  <si>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</si>
  <si>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</si>
  <si>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</si>
  <si>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</si>
  <si>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</si>
  <si>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</si>
  <si>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</si>
  <si>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</si>
  <si>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</si>
  <si>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</si>
  <si>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</si>
  <si>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</si>
  <si>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</si>
  <si>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</si>
  <si>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</si>
  <si>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</si>
  <si>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</si>
  <si>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</si>
  <si>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</si>
  <si>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</si>
  <si>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</si>
  <si>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</si>
  <si>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</si>
  <si>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</si>
  <si>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</si>
  <si>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</si>
  <si>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</si>
  <si>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</si>
  <si>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</si>
  <si>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</si>
  <si>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</si>
  <si>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</si>
  <si>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</si>
  <si>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</si>
  <si>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</si>
  <si>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</si>
  <si>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</si>
  <si>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</si>
  <si>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</si>
  <si>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</si>
  <si>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</si>
  <si>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</si>
  <si>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</si>
  <si>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</si>
  <si>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</si>
  <si>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</si>
  <si>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</si>
  <si>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</si>
  <si>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</si>
  <si>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</si>
  <si>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</si>
  <si>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</si>
  <si>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</si>
  <si>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</si>
  <si>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</si>
  <si>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</si>
  <si>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</si>
  <si>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</si>
  <si>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</si>
  <si>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</si>
  <si>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</si>
  <si>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</si>
  <si>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</si>
  <si>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</si>
  <si>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</si>
  <si>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</si>
  <si>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</si>
  <si>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</si>
  <si>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</si>
  <si>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</si>
  <si>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</si>
  <si>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</si>
  <si>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</si>
  <si>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</si>
  <si>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</si>
  <si>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</si>
  <si>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</si>
  <si>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</si>
  <si>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</si>
  <si>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</si>
  <si>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</si>
  <si>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</si>
  <si>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</si>
  <si>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</si>
  <si>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</si>
  <si>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</si>
  <si>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</si>
  <si>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</si>
  <si>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</si>
  <si>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</si>
  <si>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</si>
  <si>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</si>
  <si>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</si>
  <si>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</si>
  <si>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</si>
  <si>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</si>
  <si>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</si>
  <si>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</si>
  <si>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</si>
  <si>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</si>
  <si>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</si>
  <si>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</si>
  <si>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</si>
  <si>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</si>
  <si>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</si>
  <si>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</si>
  <si>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</si>
  <si>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</si>
  <si>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</si>
  <si>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</si>
  <si>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</si>
  <si>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</si>
  <si>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</si>
  <si>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</si>
  <si>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</si>
  <si>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</si>
  <si>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</si>
  <si>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</si>
  <si>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</si>
  <si>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</si>
  <si>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</si>
  <si>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</si>
  <si>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</si>
  <si>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</si>
  <si>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</si>
  <si>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</si>
  <si>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</si>
  <si>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</si>
  <si>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</si>
  <si>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</si>
  <si>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</si>
  <si>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</si>
  <si>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</si>
  <si>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</si>
  <si>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</si>
  <si>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</si>
  <si>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</si>
  <si>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</si>
  <si>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</si>
  <si>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</si>
  <si>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</si>
  <si>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</si>
  <si>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</si>
  <si>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</si>
  <si>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</si>
  <si>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</si>
  <si>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</si>
  <si>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</si>
  <si>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</si>
  <si>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</si>
  <si>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</si>
  <si>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</si>
  <si>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</si>
  <si>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</si>
  <si>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</si>
  <si>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</si>
  <si>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</si>
  <si>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</si>
  <si>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</si>
  <si>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</si>
  <si>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</si>
  <si>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</si>
  <si>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</si>
  <si>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</si>
  <si>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</si>
  <si>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</si>
  <si>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</si>
  <si>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</si>
  <si>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</si>
  <si>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</si>
  <si>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</si>
  <si>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</si>
  <si>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</si>
  <si>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</si>
  <si>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</si>
  <si>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</si>
  <si>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</si>
  <si>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</si>
  <si>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</si>
  <si>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</si>
  <si>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</si>
  <si>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</si>
  <si>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</si>
  <si>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</si>
  <si>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</si>
  <si>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</si>
  <si>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</si>
  <si>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</si>
  <si>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</si>
  <si>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</si>
  <si>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</si>
  <si>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</si>
  <si>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</si>
  <si>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</si>
  <si>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</si>
  <si>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</si>
  <si>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</si>
  <si>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</si>
  <si>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</si>
  <si>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</si>
  <si>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</si>
  <si>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</si>
  <si>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</si>
  <si>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</si>
  <si>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</si>
  <si>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</si>
  <si>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</si>
  <si>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</si>
  <si>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</si>
  <si>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</si>
  <si>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</si>
  <si>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</si>
  <si>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</si>
  <si>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</si>
  <si>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</si>
  <si>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</si>
  <si>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</si>
  <si>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</si>
  <si>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</si>
  <si>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</si>
  <si>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</si>
  <si>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</si>
  <si>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</si>
  <si>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</si>
  <si>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</si>
  <si>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</si>
  <si>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</si>
  <si>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</si>
  <si>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</si>
  <si>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</si>
  <si>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</si>
  <si>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</si>
  <si>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</si>
  <si>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</si>
  <si>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</si>
  <si>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</si>
  <si>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</si>
  <si>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</si>
  <si>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</si>
  <si>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</si>
  <si>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</si>
  <si>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</si>
  <si>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</si>
  <si>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</si>
  <si>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</si>
  <si>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</si>
  <si>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</si>
  <si>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</si>
  <si>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</si>
  <si>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</si>
  <si>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</si>
  <si>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</si>
  <si>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</si>
  <si>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</si>
  <si>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</si>
  <si>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</si>
  <si>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</si>
  <si>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</si>
  <si>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</si>
  <si>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</si>
  <si>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</si>
  <si>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</si>
  <si>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</si>
  <si>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</si>
  <si>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</si>
  <si>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</si>
  <si>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</si>
  <si>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</si>
  <si>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</si>
  <si>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</si>
  <si>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</si>
  <si>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</si>
  <si>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</si>
  <si>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</si>
  <si>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</si>
  <si>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</si>
  <si>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</si>
  <si>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</si>
  <si>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</si>
  <si>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</si>
  <si>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</si>
  <si>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</si>
  <si>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</si>
  <si>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</si>
  <si>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</si>
  <si>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</si>
  <si>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</si>
  <si>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</si>
  <si>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</si>
  <si>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</si>
  <si>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</si>
  <si>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</si>
  <si>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</si>
  <si>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</si>
  <si>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</si>
  <si>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</si>
  <si>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</si>
  <si>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</si>
  <si>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</si>
  <si>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</si>
  <si>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</si>
  <si>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</si>
  <si>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</si>
  <si>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</si>
  <si>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</si>
  <si>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</si>
  <si>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</si>
  <si>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</si>
  <si>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</si>
  <si>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</si>
  <si>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</si>
  <si>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</si>
  <si>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</si>
  <si>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</si>
  <si>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</si>
  <si>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</si>
  <si>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</si>
  <si>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</si>
  <si>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</si>
  <si>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</si>
  <si>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</si>
  <si>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</si>
  <si>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</si>
  <si>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</si>
  <si>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</si>
  <si>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</si>
  <si>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</si>
  <si>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</si>
  <si>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</si>
  <si>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</si>
  <si>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</si>
  <si>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</si>
  <si>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</si>
  <si>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</si>
  <si>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</si>
  <si>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</si>
  <si>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</si>
  <si>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</si>
  <si>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</si>
  <si>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</si>
  <si>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</si>
  <si>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</si>
  <si>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</si>
  <si>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</si>
  <si>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</si>
  <si>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</si>
  <si>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</si>
  <si>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</si>
  <si>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</si>
  <si>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</si>
  <si>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</si>
  <si>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</si>
  <si>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</si>
  <si>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</si>
  <si>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</si>
  <si>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</si>
  <si>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</si>
  <si>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</si>
  <si>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</si>
  <si>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</si>
  <si>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</si>
  <si>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</si>
  <si>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</si>
  <si>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</si>
  <si>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</si>
  <si>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</si>
  <si>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</si>
  <si>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</si>
  <si>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</si>
  <si>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</si>
  <si>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</si>
  <si>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</si>
  <si>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</si>
  <si>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</si>
  <si>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</si>
  <si>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</si>
  <si>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</si>
  <si>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</si>
  <si>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</si>
  <si>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</si>
  <si>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</si>
  <si>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</si>
  <si>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</si>
  <si>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</si>
  <si>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</si>
  <si>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</si>
  <si>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</si>
  <si>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</si>
  <si>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</si>
  <si>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</si>
  <si>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</si>
  <si>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</si>
  <si>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</si>
  <si>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</si>
  <si>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</si>
  <si>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</si>
  <si>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</si>
  <si>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</si>
  <si>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</si>
  <si>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</si>
  <si>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</si>
  <si>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</si>
  <si>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</si>
  <si>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</si>
  <si>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</si>
  <si>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</si>
  <si>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</si>
  <si>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</si>
  <si>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</si>
  <si>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</si>
  <si>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</si>
  <si>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</si>
  <si>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</si>
  <si>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</si>
  <si>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</si>
  <si>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</si>
  <si>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</si>
  <si>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</si>
  <si>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</si>
  <si>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</si>
  <si>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</si>
  <si>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</si>
  <si>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</si>
  <si>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</si>
  <si>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</si>
  <si>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</si>
  <si>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</si>
  <si>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</si>
  <si>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</si>
  <si>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</si>
  <si>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</si>
  <si>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</si>
  <si>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</si>
  <si>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</si>
  <si>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</si>
  <si>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</si>
  <si>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</si>
  <si>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</si>
  <si>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</si>
  <si>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</si>
  <si>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</si>
  <si>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</si>
  <si>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</si>
  <si>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</si>
  <si>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</si>
  <si>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</si>
  <si>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</si>
  <si>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</si>
  <si>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</si>
  <si>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</si>
  <si>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</si>
  <si>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</si>
  <si>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</si>
  <si>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</si>
  <si>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</si>
  <si>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</si>
  <si>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</si>
  <si>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</si>
  <si>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</si>
  <si>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</si>
  <si>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</si>
  <si>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</si>
  <si>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</si>
  <si>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</si>
  <si>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</si>
  <si>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</si>
  <si>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</si>
  <si>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</si>
  <si>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</si>
  <si>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</si>
  <si>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</si>
  <si>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</si>
  <si>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</si>
  <si>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</si>
  <si>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</si>
  <si>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</si>
  <si>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</si>
  <si>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</si>
  <si>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</si>
  <si>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</si>
  <si>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</si>
  <si>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</si>
  <si>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</si>
  <si>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</si>
  <si>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</si>
  <si>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</si>
  <si>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</si>
  <si>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</si>
  <si>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</si>
  <si>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</si>
  <si>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</si>
  <si>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</si>
  <si>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</si>
  <si>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</si>
  <si>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</si>
  <si>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</si>
  <si>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</si>
  <si>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</si>
  <si>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</si>
  <si>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</si>
  <si>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</si>
  <si>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</si>
  <si>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</si>
  <si>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</si>
  <si>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</si>
  <si>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</si>
  <si>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</si>
  <si>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</si>
  <si>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</si>
  <si>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</si>
  <si>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</si>
  <si>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</si>
  <si>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</si>
  <si>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</si>
  <si>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</si>
  <si>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</si>
  <si>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</si>
  <si>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</si>
  <si>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</si>
  <si>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</si>
  <si>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</si>
  <si>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</si>
  <si>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</si>
  <si>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</si>
  <si>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</si>
  <si>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</si>
  <si>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</si>
  <si>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</si>
  <si>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</si>
  <si>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</si>
  <si>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</si>
  <si>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</si>
  <si>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</si>
  <si>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</si>
  <si>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</si>
  <si>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</si>
  <si>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</si>
  <si>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</si>
  <si>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</si>
  <si>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</si>
  <si>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</si>
  <si>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</si>
  <si>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</si>
  <si>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</si>
  <si>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</si>
  <si>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</si>
  <si>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</si>
  <si>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</si>
  <si>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</si>
  <si>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</si>
  <si>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</si>
  <si>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</si>
  <si>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</si>
  <si>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</si>
  <si>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</si>
  <si>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</si>
  <si>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</si>
  <si>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</si>
  <si>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</si>
  <si>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</si>
  <si>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</si>
  <si>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</si>
  <si>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</si>
  <si>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</si>
  <si>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</si>
  <si>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</si>
  <si>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</si>
  <si>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</si>
  <si>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</si>
  <si>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</si>
  <si>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</si>
  <si>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</si>
  <si>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</si>
  <si>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</si>
  <si>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</si>
  <si>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</si>
  <si>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</si>
  <si>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</si>
  <si>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</si>
  <si>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</si>
  <si>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</si>
  <si>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</si>
  <si>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</si>
  <si>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</si>
  <si>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</si>
  <si>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</si>
  <si>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</si>
  <si>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</si>
  <si>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</si>
  <si>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</si>
  <si>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</si>
  <si>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</si>
  <si>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</si>
  <si>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</si>
  <si>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</si>
  <si>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</si>
  <si>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</si>
  <si>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</si>
  <si>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</si>
  <si>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</si>
  <si>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</si>
  <si>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</si>
  <si>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</si>
  <si>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</si>
  <si>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</si>
  <si>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</si>
  <si>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</si>
  <si>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</si>
  <si>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</si>
  <si>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</si>
  <si>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</si>
  <si>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</si>
  <si>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</si>
  <si>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</si>
  <si>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</si>
  <si>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</si>
  <si>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</si>
  <si>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</si>
  <si>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</si>
  <si>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</si>
  <si>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</si>
  <si>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</si>
  <si>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</si>
  <si>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</si>
  <si>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</si>
  <si>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</si>
  <si>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</si>
  <si>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</si>
  <si>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</si>
  <si>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</si>
  <si>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</si>
  <si>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</si>
  <si>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</si>
  <si>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</si>
  <si>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</si>
  <si>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</si>
  <si>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</si>
  <si>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</si>
  <si>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</si>
  <si>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</si>
  <si>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</si>
  <si>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</si>
  <si>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</si>
  <si>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</si>
  <si>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</si>
  <si>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</si>
  <si>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</si>
  <si>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</si>
  <si>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</si>
  <si>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</si>
  <si>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</si>
  <si>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</si>
  <si>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</si>
  <si>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</si>
  <si>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</si>
  <si>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</si>
  <si>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</si>
  <si>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</si>
  <si>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</si>
  <si>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</si>
  <si>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</si>
  <si>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</si>
  <si>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</si>
  <si>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</si>
  <si>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</si>
  <si>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</si>
  <si>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</si>
  <si>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</si>
  <si>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</si>
  <si>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</si>
  <si>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</si>
  <si>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</si>
  <si>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</si>
  <si>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</si>
  <si>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</si>
  <si>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</si>
  <si>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</si>
  <si>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</si>
  <si>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</si>
  <si>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</si>
  <si>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</si>
  <si>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</si>
  <si>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</si>
  <si>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</si>
  <si>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</si>
  <si>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</si>
  <si>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</si>
  <si>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</si>
  <si>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</si>
  <si>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</si>
  <si>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</si>
  <si>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</si>
  <si>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</si>
  <si>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</si>
  <si>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</si>
  <si>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</si>
  <si>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</si>
  <si>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</si>
  <si>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</si>
  <si>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</si>
  <si>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</si>
  <si>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</si>
  <si>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</si>
  <si>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</si>
  <si>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</si>
  <si>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</si>
  <si>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</si>
  <si>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</si>
  <si>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</si>
  <si>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</si>
  <si>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</si>
  <si>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</si>
  <si>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</si>
  <si>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</si>
  <si>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</si>
  <si>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</si>
  <si>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</si>
  <si>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</si>
  <si>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</si>
  <si>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</si>
  <si>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</si>
  <si>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</si>
  <si>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</si>
  <si>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</si>
  <si>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</si>
  <si>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</si>
  <si>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</si>
  <si>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</si>
  <si>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</si>
  <si>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</si>
  <si>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</si>
  <si>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</si>
  <si>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</si>
  <si>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</si>
  <si>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</si>
  <si>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</si>
  <si>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</si>
  <si>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</si>
  <si>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</si>
  <si>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</si>
  <si>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</si>
  <si>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</si>
  <si>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</si>
  <si>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</si>
  <si>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</si>
  <si>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</si>
  <si>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</si>
  <si>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</si>
  <si>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</si>
  <si>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</si>
  <si>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</si>
  <si>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</si>
  <si>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</si>
  <si>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</si>
  <si>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</si>
  <si>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</si>
  <si>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</si>
  <si>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</si>
  <si>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</si>
  <si>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</si>
  <si>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</si>
  <si>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</si>
  <si>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</si>
  <si>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</si>
  <si>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</si>
  <si>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</si>
  <si>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</si>
  <si>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</si>
  <si>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</si>
  <si>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</si>
  <si>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</si>
  <si>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</si>
  <si>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</si>
  <si>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</si>
  <si>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</si>
  <si>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</si>
  <si>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</si>
  <si>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</si>
  <si>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</si>
  <si>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</si>
  <si>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</si>
  <si>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</si>
  <si>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</si>
  <si>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</si>
  <si>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</si>
  <si>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</si>
  <si>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</si>
  <si>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</si>
  <si>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</si>
  <si>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</si>
  <si>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</si>
  <si>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</si>
  <si>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</si>
  <si>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</si>
  <si>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</si>
  <si>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</si>
  <si>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</si>
  <si>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</si>
  <si>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</si>
  <si>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</si>
  <si>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</si>
  <si>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</si>
  <si>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</si>
  <si>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</si>
  <si>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</si>
  <si>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</si>
  <si>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</si>
  <si>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</si>
  <si>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</si>
  <si>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</si>
  <si>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</si>
  <si>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</si>
  <si>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</si>
  <si>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</si>
  <si>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</si>
  <si>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</si>
  <si>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</si>
  <si>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</si>
  <si>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</si>
  <si>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</si>
  <si>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</si>
  <si>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</si>
  <si>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</si>
  <si>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</si>
  <si>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</si>
  <si>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</si>
  <si>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</si>
  <si>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</si>
  <si>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</si>
  <si>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</si>
  <si>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</si>
  <si>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</si>
  <si>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</si>
  <si>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</si>
  <si>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</si>
  <si>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</si>
  <si>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</si>
  <si>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</si>
  <si>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</si>
  <si>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</si>
  <si>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</si>
  <si>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</si>
  <si>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</si>
  <si>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</si>
  <si>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</si>
  <si>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</si>
  <si>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</si>
  <si>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</si>
  <si>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</si>
  <si>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</si>
  <si>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</si>
  <si>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</si>
  <si>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</si>
  <si>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</si>
  <si>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</si>
  <si>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</si>
  <si>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</si>
  <si>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</si>
  <si>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</si>
  <si>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</si>
  <si>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</si>
  <si>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</si>
  <si>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</si>
  <si>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</si>
  <si>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</si>
  <si>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</si>
  <si>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</si>
  <si>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</si>
  <si>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</si>
  <si>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</si>
  <si>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</si>
  <si>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</si>
  <si>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</si>
  <si>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</si>
  <si>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</si>
  <si>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</si>
  <si>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</si>
  <si>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</si>
  <si>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</si>
  <si>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</si>
  <si>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</si>
  <si>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</si>
  <si>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</si>
  <si>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</si>
  <si>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</si>
  <si>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</si>
  <si>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</si>
  <si>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</si>
  <si>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</si>
  <si>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</si>
  <si>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</si>
  <si>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</si>
  <si>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</si>
  <si>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</si>
  <si>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</si>
  <si>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</si>
  <si>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</si>
  <si>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</si>
  <si>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</si>
  <si>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</si>
  <si>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</si>
  <si>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</si>
  <si>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</si>
  <si>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</si>
  <si>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</si>
  <si>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</si>
  <si>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</si>
  <si>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</si>
  <si>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</si>
  <si>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</si>
  <si>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</si>
  <si>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</si>
  <si>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</si>
  <si>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</si>
  <si>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</si>
  <si>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</si>
  <si>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</si>
  <si>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</si>
  <si>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</si>
  <si>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</si>
  <si>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</si>
  <si>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</si>
  <si>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</si>
  <si>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</si>
  <si>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</si>
  <si>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</si>
  <si>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</si>
  <si>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</si>
  <si>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</si>
  <si>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</si>
  <si>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</si>
  <si>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</si>
  <si>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</si>
  <si>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</si>
  <si>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</si>
  <si>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</si>
  <si>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</si>
  <si>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</si>
  <si>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</si>
  <si>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</si>
  <si>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</si>
  <si>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</si>
  <si>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</si>
  <si>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</si>
  <si>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</si>
  <si>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</si>
  <si>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</si>
  <si>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</si>
  <si>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</si>
  <si>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</si>
  <si>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</si>
  <si>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</si>
  <si>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</si>
  <si>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</si>
  <si>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</si>
  <si>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</si>
  <si>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</si>
  <si>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</si>
  <si>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</si>
  <si>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</si>
  <si>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</si>
  <si>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</si>
  <si>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</si>
  <si>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</si>
  <si>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</si>
  <si>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</si>
  <si>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</si>
  <si>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</si>
  <si>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</si>
  <si>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</si>
  <si>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</si>
  <si>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</si>
  <si>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</si>
  <si>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</si>
  <si>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</si>
  <si>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</si>
  <si>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</si>
  <si>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</si>
  <si>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</si>
  <si>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</si>
  <si>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</si>
  <si>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</si>
  <si>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</si>
  <si>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</si>
  <si>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</si>
  <si>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</si>
  <si>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</si>
  <si>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</si>
  <si>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</si>
  <si>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</si>
  <si>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</si>
  <si>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</si>
  <si>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</si>
  <si>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</si>
  <si>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</si>
  <si>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</si>
  <si>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</si>
  <si>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</si>
  <si>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</si>
  <si>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</si>
  <si>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</si>
  <si>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</si>
  <si>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</si>
  <si>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</si>
  <si>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</si>
  <si>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</si>
  <si>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</si>
  <si>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</si>
  <si>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</si>
  <si>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</si>
  <si>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</si>
  <si>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</si>
  <si>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</si>
  <si>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</si>
  <si>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</si>
  <si>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</si>
  <si>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</si>
  <si>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</si>
  <si>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</si>
  <si>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</si>
  <si>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</si>
  <si>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</si>
  <si>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</si>
  <si>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</si>
  <si>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</si>
  <si>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</si>
  <si>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</si>
  <si>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</si>
  <si>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</si>
  <si>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</si>
  <si>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</si>
  <si>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</si>
  <si>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</si>
  <si>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</si>
  <si>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</si>
  <si>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</si>
  <si>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</si>
  <si>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</si>
  <si>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</si>
  <si>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</si>
  <si>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</si>
  <si>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</si>
  <si>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</si>
  <si>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</si>
  <si>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</si>
  <si>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</si>
  <si>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</si>
  <si>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</si>
  <si>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</si>
  <si>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</si>
  <si>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</si>
  <si>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</si>
  <si>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</si>
  <si>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</si>
  <si>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</si>
  <si>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</si>
  <si>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</si>
  <si>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</si>
  <si>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</si>
  <si>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</si>
  <si>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</si>
  <si>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</si>
  <si>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</si>
  <si>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</si>
  <si>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</si>
  <si>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</si>
  <si>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</si>
  <si>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</si>
  <si>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</si>
  <si>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</si>
  <si>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</si>
  <si>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</si>
  <si>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</si>
  <si>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</si>
  <si>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</si>
  <si>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</si>
  <si>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</si>
  <si>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</si>
  <si>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</si>
  <si>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</si>
  <si>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</si>
  <si>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</si>
  <si>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</si>
  <si>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</si>
  <si>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</si>
  <si>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</si>
  <si>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</si>
  <si>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</si>
  <si>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</si>
  <si>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</si>
  <si>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</si>
  <si>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</si>
  <si>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</si>
  <si>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</si>
  <si>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</si>
  <si>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</si>
  <si>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</si>
  <si>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</si>
  <si>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</si>
  <si>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</si>
  <si>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</si>
  <si>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</si>
  <si>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</si>
  <si>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</si>
  <si>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</si>
  <si>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</si>
  <si>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</si>
  <si>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</si>
  <si>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</si>
  <si>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</si>
  <si>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</si>
  <si>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</si>
  <si>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</si>
  <si>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</si>
  <si>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</si>
  <si>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</si>
  <si>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</si>
  <si>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</si>
  <si>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</si>
  <si>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</si>
  <si>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</si>
  <si>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</si>
  <si>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</si>
  <si>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</si>
  <si>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</si>
  <si>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</si>
  <si>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</si>
  <si>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</si>
  <si>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</si>
  <si>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</si>
  <si>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</si>
  <si>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</si>
  <si>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</si>
  <si>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</si>
  <si>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</si>
  <si>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</si>
  <si>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</si>
  <si>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</si>
  <si>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</si>
  <si>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</si>
  <si>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</si>
  <si>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</si>
  <si>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</si>
  <si>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</si>
  <si>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</si>
  <si>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</si>
  <si>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</si>
  <si>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</si>
  <si>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</si>
  <si>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</si>
  <si>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</si>
  <si>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</si>
  <si>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</si>
  <si>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</si>
  <si>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</si>
  <si>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</si>
  <si>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</si>
  <si>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</si>
  <si>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</si>
  <si>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</si>
  <si>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</si>
  <si>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</si>
  <si>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</si>
  <si>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</si>
  <si>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</si>
  <si>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</si>
  <si>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</si>
  <si>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</si>
  <si>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</si>
  <si>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</si>
  <si>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</si>
  <si>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</si>
  <si>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</si>
  <si>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</si>
  <si>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</si>
  <si>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</si>
  <si>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</si>
  <si>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</si>
  <si>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</si>
  <si>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</si>
  <si>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</si>
  <si>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</si>
  <si>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</si>
  <si>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</si>
  <si>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</si>
  <si>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</si>
  <si>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</si>
  <si>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</si>
  <si>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</si>
  <si>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</si>
  <si>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</si>
  <si>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</si>
  <si>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</si>
  <si>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</si>
  <si>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</si>
  <si>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</si>
  <si>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</si>
  <si>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</si>
  <si>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</si>
  <si>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</si>
  <si>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</si>
  <si>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</si>
  <si>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</si>
  <si>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</si>
  <si>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</si>
  <si>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</si>
  <si>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</si>
  <si>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</si>
  <si>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</si>
  <si>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</si>
  <si>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</si>
  <si>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</si>
  <si>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</si>
  <si>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</si>
  <si>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</si>
  <si>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</si>
  <si>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</si>
  <si>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</si>
  <si>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</si>
  <si>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</si>
  <si>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</si>
  <si>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</si>
  <si>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</si>
  <si>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</si>
  <si>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</si>
  <si>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</si>
  <si>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</si>
  <si>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</si>
  <si>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</si>
  <si>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</si>
  <si>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</si>
  <si>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</si>
  <si>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</si>
  <si>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</si>
  <si>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</si>
  <si>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</si>
  <si>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</si>
  <si>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</si>
  <si>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</si>
  <si>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</si>
  <si>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</si>
  <si>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</si>
  <si>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</si>
  <si>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</si>
  <si>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</si>
  <si>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</si>
  <si>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</si>
  <si>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</si>
  <si>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</si>
  <si>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</si>
  <si>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</si>
  <si>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</si>
  <si>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</si>
  <si>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</si>
  <si>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</si>
  <si>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</si>
  <si>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</si>
  <si>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</si>
  <si>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</si>
  <si>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</si>
  <si>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</si>
  <si>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</si>
  <si>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</si>
  <si>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</si>
  <si>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</si>
  <si>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</si>
  <si>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</si>
  <si>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</si>
  <si>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</si>
  <si>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</si>
  <si>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</si>
  <si>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</si>
  <si>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</si>
  <si>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</si>
  <si>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</si>
  <si>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</si>
  <si>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</si>
  <si>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</si>
  <si>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</si>
  <si>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</si>
  <si>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</si>
  <si>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</si>
  <si>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</si>
  <si>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</si>
  <si>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</si>
  <si>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</si>
  <si>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</si>
  <si>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</si>
  <si>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</si>
  <si>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</si>
  <si>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</si>
  <si>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</si>
  <si>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</si>
  <si>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</si>
  <si>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</si>
  <si>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</si>
  <si>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</si>
  <si>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</si>
  <si>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</si>
  <si>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</si>
  <si>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</si>
  <si>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</si>
  <si>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</si>
  <si>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</si>
  <si>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</si>
  <si>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</si>
  <si>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</si>
  <si>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</si>
  <si>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</si>
  <si>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</si>
  <si>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</si>
  <si>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</si>
  <si>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</si>
  <si>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</si>
  <si>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</si>
  <si>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</si>
  <si>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</si>
  <si>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</si>
  <si>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</si>
  <si>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</si>
  <si>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</si>
  <si>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</si>
  <si>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</si>
  <si>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</si>
  <si>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</si>
  <si>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</si>
  <si>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</si>
  <si>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</si>
  <si>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</si>
  <si>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</si>
  <si>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</si>
  <si>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</si>
  <si>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</si>
  <si>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</si>
  <si>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</si>
  <si>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</si>
  <si>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</si>
  <si>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</si>
  <si>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</si>
  <si>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</si>
  <si>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</si>
  <si>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</si>
  <si>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</si>
  <si>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</si>
  <si>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</si>
  <si>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</si>
  <si>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</si>
  <si>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</si>
  <si>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</si>
  <si>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</si>
  <si>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</si>
  <si>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</si>
  <si>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</si>
  <si>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</si>
  <si>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</si>
  <si>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</si>
  <si>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</si>
  <si>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</si>
  <si>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</si>
  <si>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</si>
  <si>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</si>
  <si>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</si>
  <si>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</si>
  <si>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</si>
  <si>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</si>
  <si>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</si>
  <si>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</si>
  <si>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</si>
  <si>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</si>
  <si>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</si>
  <si>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</si>
  <si>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</si>
  <si>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</si>
  <si>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</si>
  <si>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</si>
  <si>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</si>
  <si>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</si>
  <si>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</si>
  <si>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</si>
  <si>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</si>
  <si>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</si>
  <si>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</si>
  <si>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</si>
  <si>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</si>
  <si>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</si>
  <si>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</si>
  <si>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</si>
  <si>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</si>
  <si>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</si>
  <si>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</si>
  <si>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</si>
  <si>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</si>
  <si>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</si>
  <si>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</si>
  <si>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</si>
  <si>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</si>
  <si>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</si>
  <si>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</si>
  <si>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</si>
  <si>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</si>
  <si>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</si>
  <si>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</si>
  <si>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</si>
  <si>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</si>
  <si>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</si>
  <si>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</si>
  <si>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</si>
  <si>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</si>
  <si>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</si>
  <si>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</si>
  <si>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</si>
  <si>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</si>
  <si>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</si>
  <si>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</si>
  <si>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</si>
  <si>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</si>
  <si>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</si>
  <si>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</si>
  <si>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</si>
  <si>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</si>
  <si>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</si>
  <si>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</si>
  <si>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</si>
  <si>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</si>
  <si>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</si>
  <si>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</si>
  <si>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</si>
  <si>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</si>
  <si>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</si>
  <si>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</si>
  <si>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</si>
  <si>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</si>
  <si>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</si>
  <si>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</si>
  <si>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</si>
  <si>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</si>
  <si>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</si>
  <si>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</si>
  <si>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</si>
  <si>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</si>
  <si>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</si>
  <si>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</si>
  <si>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</si>
  <si>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</si>
  <si>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</si>
  <si>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</si>
  <si>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</si>
  <si>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</si>
  <si>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</si>
  <si>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</si>
  <si>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</si>
  <si>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</si>
  <si>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</si>
  <si>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</si>
  <si>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</si>
  <si>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</si>
  <si>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</si>
  <si>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</si>
  <si>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</si>
  <si>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</si>
  <si>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</si>
  <si>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</si>
  <si>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</si>
  <si>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</si>
  <si>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</si>
  <si>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</si>
  <si>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</si>
  <si>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</si>
  <si>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</si>
  <si>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</si>
  <si>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</si>
  <si>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</si>
  <si>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</si>
  <si>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</si>
  <si>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</si>
  <si>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</si>
  <si>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</si>
  <si>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</si>
  <si>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</si>
  <si>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</si>
  <si>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</si>
  <si>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</si>
  <si>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</si>
  <si>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</si>
  <si>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</si>
  <si>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</si>
  <si>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</si>
  <si>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</si>
  <si>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</si>
  <si>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</si>
  <si>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</si>
  <si>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</si>
  <si>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</si>
  <si>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</si>
  <si>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</si>
  <si>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</si>
  <si>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</si>
  <si>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</si>
  <si>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</si>
  <si>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</si>
  <si>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</si>
  <si>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</si>
  <si>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</si>
  <si>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</si>
  <si>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</si>
  <si>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</si>
  <si>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</si>
  <si>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</si>
  <si>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</si>
  <si>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</si>
  <si>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</si>
  <si>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</si>
  <si>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</si>
  <si>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</si>
  <si>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</si>
  <si>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</si>
  <si>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</si>
  <si>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</si>
  <si>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</si>
  <si>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</si>
  <si>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</si>
  <si>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</si>
  <si>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</si>
  <si>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</si>
  <si>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</si>
  <si>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</si>
  <si>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</si>
  <si>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</si>
  <si>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</si>
  <si>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</si>
  <si>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</si>
  <si>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</si>
  <si>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</si>
  <si>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</si>
  <si>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</si>
  <si>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</si>
  <si>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</si>
  <si>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</si>
  <si>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</si>
  <si>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</si>
  <si>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</si>
  <si>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</si>
  <si>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</si>
  <si>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</si>
  <si>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</si>
  <si>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</si>
  <si>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</si>
  <si>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</si>
  <si>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</si>
  <si>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</si>
  <si>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</si>
  <si>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</si>
  <si>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</si>
  <si>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</si>
  <si>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</si>
  <si>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</si>
  <si>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</si>
  <si>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</si>
  <si>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</si>
  <si>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</si>
  <si>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</si>
  <si>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</si>
  <si>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</si>
  <si>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</si>
  <si>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</si>
  <si>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</si>
  <si>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</si>
  <si>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</si>
  <si>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</si>
  <si>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</si>
  <si>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</si>
  <si>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</si>
  <si>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</si>
  <si>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</si>
  <si>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</si>
  <si>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</si>
  <si>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</si>
  <si>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</si>
  <si>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</si>
  <si>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</si>
  <si>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</si>
  <si>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</si>
  <si>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</si>
  <si>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</si>
  <si>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</si>
  <si>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</si>
  <si>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</si>
  <si>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</si>
  <si>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</si>
  <si>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</si>
  <si>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</si>
  <si>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</si>
  <si>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</si>
  <si>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</si>
  <si>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</si>
  <si>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</si>
  <si>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</si>
  <si>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</si>
  <si>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</si>
  <si>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</si>
  <si>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</si>
  <si>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</si>
  <si>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</si>
  <si>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</si>
  <si>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</si>
  <si>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</si>
  <si>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</si>
  <si>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</si>
  <si>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</si>
  <si>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</si>
  <si>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</si>
  <si>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</si>
  <si>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</si>
  <si>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</si>
  <si>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</si>
  <si>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</si>
  <si>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</si>
  <si>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</si>
  <si>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</si>
  <si>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</si>
  <si>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</si>
  <si>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</si>
  <si>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</si>
  <si>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</si>
  <si>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</si>
  <si>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</si>
  <si>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</si>
  <si>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</si>
  <si>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</si>
  <si>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</si>
  <si>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</si>
  <si>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</si>
  <si>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</si>
  <si>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</si>
  <si>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</si>
  <si>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</si>
  <si>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</si>
  <si>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</si>
  <si>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</si>
  <si>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</si>
  <si>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</si>
  <si>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</si>
  <si>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</si>
  <si>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</si>
  <si>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</si>
  <si>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</si>
  <si>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</si>
  <si>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</si>
  <si>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</si>
  <si>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</si>
  <si>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</si>
  <si>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</si>
  <si>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</si>
  <si>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</si>
  <si>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</si>
  <si>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</si>
  <si>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</si>
  <si>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</si>
  <si>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</si>
  <si>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</si>
  <si>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</si>
  <si>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</si>
  <si>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</si>
  <si>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</si>
  <si>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</si>
  <si>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</si>
  <si>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</si>
  <si>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</si>
  <si>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</si>
  <si>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</si>
  <si>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</si>
  <si>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</si>
  <si>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</si>
  <si>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</si>
  <si>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</si>
  <si>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</si>
  <si>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</si>
  <si>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</si>
  <si>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</si>
  <si>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</si>
  <si>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</si>
  <si>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</si>
  <si>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</si>
  <si>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</si>
  <si>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</si>
  <si>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</si>
  <si>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</si>
  <si>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</si>
  <si>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</si>
  <si>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</si>
  <si>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</si>
  <si>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</si>
  <si>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</si>
  <si>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</si>
  <si>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</si>
  <si>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</si>
  <si>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</si>
  <si>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</si>
  <si>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</si>
  <si>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</si>
  <si>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</si>
  <si>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</si>
  <si>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</si>
  <si>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</si>
  <si>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</si>
  <si>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</si>
  <si>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</si>
  <si>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</si>
  <si>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</si>
  <si>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</si>
  <si>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</si>
  <si>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</si>
  <si>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</si>
  <si>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</si>
  <si>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</si>
  <si>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</si>
  <si>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</si>
  <si>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</si>
  <si>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</si>
  <si>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</si>
  <si>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</si>
  <si>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</si>
  <si>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</si>
  <si>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</si>
  <si>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</si>
  <si>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</si>
  <si>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</si>
  <si>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</si>
  <si>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</si>
  <si>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</si>
  <si>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</si>
  <si>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</si>
  <si>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</si>
  <si>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</si>
  <si>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</si>
  <si>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</si>
  <si>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</si>
  <si>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</si>
  <si>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</si>
  <si>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</si>
  <si>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</si>
  <si>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</si>
  <si>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</si>
  <si>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</si>
  <si>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</si>
  <si>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</si>
  <si>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</si>
  <si>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</si>
  <si>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</si>
  <si>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</si>
  <si>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</si>
  <si>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</si>
  <si>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</si>
  <si>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</si>
  <si>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</si>
  <si>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</si>
  <si>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</si>
  <si>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</si>
  <si>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</si>
  <si>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</si>
  <si>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</si>
  <si>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</si>
  <si>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</si>
  <si>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</si>
  <si>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</si>
  <si>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</si>
  <si>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</si>
  <si>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</si>
  <si>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</si>
  <si>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</si>
  <si>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</si>
  <si>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</si>
  <si>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</si>
  <si>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</si>
  <si>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</si>
  <si>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</si>
  <si>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</si>
  <si>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</si>
  <si>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</si>
  <si>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</si>
  <si>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</si>
  <si>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</si>
  <si>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</si>
  <si>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</si>
  <si>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</si>
  <si>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</si>
  <si>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</si>
  <si>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</si>
  <si>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</si>
  <si>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</si>
  <si>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</si>
  <si>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</si>
  <si>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</si>
  <si>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</si>
  <si>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</si>
  <si>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</si>
  <si>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</si>
  <si>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</si>
  <si>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</si>
  <si>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</si>
  <si>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</si>
  <si>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</si>
  <si>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</si>
  <si>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</si>
  <si>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</si>
  <si>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</si>
  <si>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</si>
  <si>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</si>
  <si>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</si>
  <si>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</si>
  <si>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</si>
  <si>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</si>
  <si>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</si>
  <si>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</si>
  <si>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</si>
  <si>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</si>
  <si>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</si>
  <si>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</si>
  <si>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</si>
  <si>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</si>
  <si>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</si>
  <si>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</si>
  <si>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</si>
  <si>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</si>
  <si>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</si>
  <si>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</si>
  <si>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</si>
  <si>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</si>
  <si>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</si>
  <si>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</si>
  <si>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</si>
  <si>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</si>
  <si>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</si>
  <si>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</si>
  <si>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</si>
  <si>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</si>
  <si>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</si>
  <si>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</si>
  <si>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</si>
  <si>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</si>
  <si>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</si>
  <si>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</si>
  <si>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</si>
  <si>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</si>
  <si>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</si>
  <si>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</si>
  <si>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</si>
  <si>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</si>
  <si>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</si>
  <si>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</si>
  <si>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</si>
  <si>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</si>
  <si>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</si>
  <si>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</si>
  <si>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</si>
  <si>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</si>
  <si>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</si>
  <si>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</si>
  <si>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</si>
  <si>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</si>
  <si>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</si>
  <si>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</si>
  <si>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</si>
  <si>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</si>
  <si>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</si>
  <si>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</si>
  <si>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</si>
  <si>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</si>
  <si>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</si>
  <si>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</si>
  <si>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</si>
  <si>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</si>
  <si>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</si>
  <si>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</si>
  <si>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</si>
  <si>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</si>
  <si>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</si>
  <si>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</si>
  <si>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</si>
  <si>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</si>
  <si>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</si>
  <si>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</si>
  <si>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</si>
  <si>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</si>
  <si>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</si>
  <si>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</si>
  <si>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</si>
  <si>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</si>
  <si>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</si>
  <si>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</si>
  <si>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</si>
  <si>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</si>
  <si>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</si>
  <si>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</si>
  <si>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</si>
  <si>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</si>
  <si>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</si>
  <si>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</si>
  <si>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</si>
  <si>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</si>
  <si>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</si>
  <si>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</si>
  <si>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</si>
  <si>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</si>
  <si>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</si>
  <si>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</si>
  <si>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</si>
  <si>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</si>
  <si>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</si>
  <si>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</si>
  <si>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</si>
  <si>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</si>
  <si>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</si>
  <si>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</si>
  <si>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</si>
  <si>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</si>
  <si>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</si>
  <si>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</si>
  <si>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</si>
  <si>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</si>
  <si>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</si>
  <si>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</si>
  <si>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</si>
  <si>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</si>
  <si>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</si>
  <si>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</si>
  <si>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</si>
  <si>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</si>
  <si>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</si>
  <si>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</si>
  <si>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</si>
  <si>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</si>
  <si>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</si>
  <si>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</si>
  <si>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</si>
  <si>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</si>
  <si>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</si>
  <si>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</si>
  <si>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</si>
  <si>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</si>
  <si>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</si>
  <si>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</si>
  <si>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</si>
  <si>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</si>
  <si>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</si>
  <si>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</si>
  <si>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</si>
  <si>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</si>
  <si>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</si>
  <si>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</si>
  <si>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</si>
  <si>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</si>
  <si>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</si>
  <si>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</si>
  <si>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</si>
  <si>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</si>
  <si>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</si>
  <si>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</si>
  <si>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</si>
  <si>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</si>
  <si>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</si>
  <si>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</si>
  <si>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</si>
  <si>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</si>
  <si>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</si>
  <si>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</si>
  <si>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</si>
  <si>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</si>
  <si>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</si>
  <si>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</si>
  <si>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</si>
  <si>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</si>
  <si>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</si>
  <si>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</si>
  <si>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</si>
  <si>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</si>
  <si>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</si>
  <si>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</si>
  <si>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</si>
  <si>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</si>
  <si>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</si>
  <si>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</si>
  <si>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</si>
  <si>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</si>
  <si>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</si>
  <si>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</si>
  <si>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</si>
  <si>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</si>
  <si>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</si>
  <si>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</si>
  <si>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</si>
  <si>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</si>
  <si>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</si>
  <si>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</si>
  <si>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</si>
  <si>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</si>
  <si>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</si>
  <si>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</si>
  <si>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</si>
  <si>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</si>
  <si>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</si>
  <si>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</si>
  <si>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</si>
  <si>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</si>
  <si>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</si>
  <si>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</si>
  <si>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</si>
  <si>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</si>
  <si>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</si>
  <si>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</si>
  <si>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</si>
  <si>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</si>
  <si>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</si>
  <si>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</si>
  <si>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</si>
  <si>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</si>
  <si>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</si>
  <si>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</si>
  <si>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</si>
  <si>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</si>
  <si>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</si>
  <si>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</si>
  <si>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</si>
  <si>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</si>
  <si>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</si>
  <si>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</si>
  <si>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</si>
  <si>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</si>
  <si>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</si>
  <si>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</si>
  <si>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</si>
  <si>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</si>
  <si>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</si>
  <si>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</si>
  <si>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</si>
  <si>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</si>
  <si>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</si>
  <si>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</si>
  <si>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</si>
  <si>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</si>
  <si>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</si>
  <si>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</si>
  <si>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</si>
  <si>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</si>
  <si>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</si>
  <si>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</si>
  <si>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</si>
  <si>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</si>
  <si>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</si>
  <si>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</si>
  <si>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</si>
  <si>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</si>
  <si>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</si>
  <si>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</si>
  <si>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</si>
  <si>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</si>
  <si>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</si>
  <si>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</si>
  <si>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</si>
  <si>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</si>
  <si>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</si>
  <si>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</si>
  <si>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</si>
  <si>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</si>
  <si>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</si>
  <si>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</si>
  <si>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</si>
  <si>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</si>
  <si>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</si>
  <si>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</si>
  <si>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</si>
  <si>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</si>
  <si>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</si>
  <si>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</si>
  <si>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</si>
  <si>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</si>
  <si>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</si>
  <si>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</si>
  <si>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</si>
  <si>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</si>
  <si>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</si>
  <si>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</si>
  <si>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</si>
  <si>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</si>
  <si>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</si>
  <si>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</si>
  <si>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</si>
  <si>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</si>
  <si>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</si>
  <si>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</si>
  <si>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</si>
  <si>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</si>
  <si>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</si>
  <si>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</si>
  <si>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</si>
  <si>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</si>
  <si>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</si>
  <si>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</si>
  <si>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</si>
  <si>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</si>
  <si>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</si>
  <si>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</si>
  <si>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</si>
  <si>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</si>
  <si>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</si>
  <si>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</si>
  <si>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</si>
  <si>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</si>
  <si>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</si>
  <si>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</si>
  <si>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</si>
  <si>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</si>
  <si>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</si>
  <si>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</si>
  <si>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</si>
  <si>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</si>
  <si>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</si>
  <si>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</si>
  <si>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</si>
  <si>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</si>
  <si>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</si>
  <si>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</si>
  <si>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</si>
  <si>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</si>
  <si>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</si>
  <si>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</si>
  <si>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</si>
  <si>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</si>
  <si>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</si>
  <si>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</si>
  <si>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</si>
  <si>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</si>
  <si>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</si>
  <si>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</si>
  <si>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</si>
  <si>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</si>
  <si>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</si>
  <si>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</si>
  <si>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</si>
  <si>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</si>
  <si>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</si>
  <si>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</si>
  <si>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</si>
  <si>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</si>
  <si>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</si>
  <si>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</si>
  <si>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</si>
  <si>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</si>
  <si>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</si>
  <si>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</si>
  <si>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</si>
  <si>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</si>
  <si>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</si>
  <si>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</si>
  <si>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</si>
  <si>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</si>
  <si>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</si>
  <si>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</si>
  <si>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</si>
  <si>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</si>
  <si>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</si>
  <si>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</si>
  <si>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</si>
  <si>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</si>
  <si>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</si>
  <si>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</si>
  <si>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</si>
  <si>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</si>
  <si>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</si>
  <si>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</si>
  <si>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</si>
  <si>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</si>
  <si>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</si>
  <si>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</si>
  <si>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</si>
  <si>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</si>
  <si>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</si>
  <si>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</si>
  <si>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</si>
  <si>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</si>
  <si>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</si>
  <si>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</si>
  <si>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</si>
  <si>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</si>
  <si>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</si>
  <si>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</si>
  <si>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</si>
  <si>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</si>
  <si>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</si>
  <si>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</si>
  <si>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</si>
  <si>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</si>
  <si>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</si>
  <si>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</si>
  <si>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</si>
  <si>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</si>
  <si>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</si>
  <si>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</si>
  <si>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</si>
  <si>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</si>
  <si>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</si>
  <si>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</si>
  <si>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</si>
  <si>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</si>
  <si>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</si>
  <si>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</si>
  <si>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</si>
  <si>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</si>
  <si>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</si>
  <si>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</si>
  <si>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</si>
  <si>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</si>
  <si>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</si>
  <si>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</si>
  <si>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</si>
  <si>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</si>
  <si>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</si>
  <si>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</si>
  <si>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</si>
  <si>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</si>
  <si>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</si>
  <si>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</si>
  <si>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</si>
  <si>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</si>
  <si>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</si>
  <si>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</si>
  <si>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</si>
  <si>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</si>
  <si>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</si>
  <si>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</si>
  <si>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</si>
  <si>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</si>
  <si>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</si>
  <si>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</si>
  <si>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</si>
  <si>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</si>
  <si>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</si>
  <si>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</si>
  <si>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</si>
  <si>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</si>
  <si>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</si>
  <si>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</si>
  <si>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</si>
  <si>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</si>
  <si>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</si>
  <si>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</si>
  <si>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</si>
  <si>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</si>
  <si>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</si>
  <si>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</si>
  <si>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</si>
  <si>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</si>
  <si>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</si>
  <si>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</si>
  <si>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</si>
  <si>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</si>
  <si>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</si>
  <si>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</si>
  <si>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</si>
  <si>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</si>
  <si>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</si>
  <si>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</si>
  <si>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</si>
  <si>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</si>
  <si>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</si>
  <si>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</si>
  <si>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</si>
  <si>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</si>
  <si>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</si>
  <si>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</si>
  <si>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</si>
  <si>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</si>
  <si>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</si>
  <si>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</si>
  <si>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</si>
  <si>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</si>
  <si>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</si>
  <si>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</si>
  <si>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</si>
  <si>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</si>
  <si>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</si>
  <si>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</si>
  <si>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</si>
  <si>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</si>
  <si>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</si>
  <si>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</si>
  <si>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</si>
  <si>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</si>
  <si>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</si>
  <si>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</si>
  <si>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</si>
  <si>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</si>
  <si>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</si>
  <si>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</si>
  <si>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</si>
  <si>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</si>
  <si>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</si>
  <si>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</si>
  <si>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</si>
  <si>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</si>
  <si>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</si>
  <si>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</si>
  <si>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</si>
  <si>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</si>
  <si>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</si>
  <si>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</si>
  <si>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</si>
  <si>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</si>
  <si>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</si>
  <si>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</si>
  <si>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</si>
  <si>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</si>
  <si>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</si>
  <si>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</si>
  <si>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</si>
  <si>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</si>
  <si>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</si>
  <si>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</si>
  <si>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</si>
  <si>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</si>
  <si>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</si>
  <si>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</si>
  <si>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</si>
  <si>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</si>
  <si>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</si>
  <si>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</si>
  <si>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</si>
  <si>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</si>
  <si>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</si>
  <si>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</si>
  <si>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</si>
  <si>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</si>
  <si>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</si>
  <si>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</si>
  <si>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</si>
  <si>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</si>
  <si>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</si>
  <si>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</si>
  <si>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</si>
  <si>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</si>
  <si>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</si>
  <si>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</si>
  <si>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</si>
  <si>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</si>
  <si>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</si>
  <si>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</si>
  <si>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</si>
  <si>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</si>
  <si>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</si>
  <si>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</si>
  <si>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</si>
  <si>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</si>
  <si>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</si>
  <si>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</si>
  <si>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</si>
  <si>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</si>
  <si>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</si>
  <si>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</si>
  <si>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</si>
  <si>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</si>
  <si>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</si>
  <si>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</si>
  <si>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</si>
  <si>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</si>
  <si>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</si>
  <si>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</si>
  <si>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</si>
  <si>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</si>
  <si>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</si>
  <si>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</si>
  <si>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</si>
  <si>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</si>
  <si>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</si>
  <si>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</si>
  <si>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</si>
  <si>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</si>
  <si>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</si>
  <si>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</si>
  <si>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</si>
  <si>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</si>
  <si>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</si>
  <si>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</si>
  <si>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</si>
  <si>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</si>
  <si>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</si>
  <si>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</si>
  <si>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</si>
  <si>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</si>
  <si>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</si>
  <si>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</si>
  <si>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</si>
  <si>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</si>
  <si>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</si>
  <si>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</si>
  <si>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</si>
  <si>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</si>
  <si>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</si>
  <si>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</si>
  <si>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</si>
  <si>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</si>
  <si>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</si>
  <si>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</si>
  <si>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</si>
  <si>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</si>
  <si>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</si>
  <si>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</si>
  <si>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</si>
  <si>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</si>
  <si>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</si>
  <si>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</si>
  <si>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</si>
  <si>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</si>
  <si>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</si>
  <si>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</si>
  <si>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</si>
  <si>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</si>
  <si>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</si>
  <si>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</si>
  <si>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</si>
  <si>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</si>
  <si>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</si>
  <si>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</si>
  <si>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</si>
  <si>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</si>
  <si>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</si>
  <si>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</si>
  <si>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</si>
  <si>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</si>
  <si>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</si>
  <si>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</si>
  <si>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</si>
  <si>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</si>
  <si>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</si>
  <si>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</si>
  <si>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</si>
  <si>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</si>
  <si>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</si>
  <si>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</si>
  <si>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</si>
  <si>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</si>
  <si>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</si>
  <si>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</si>
  <si>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</si>
  <si>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</si>
  <si>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</si>
  <si>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</si>
  <si>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</si>
  <si>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</si>
  <si>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</si>
  <si>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</si>
  <si>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</si>
  <si>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</si>
  <si>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</si>
  <si>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</si>
  <si>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</si>
  <si>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</si>
  <si>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</si>
  <si>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</si>
  <si>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</si>
  <si>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</si>
  <si>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</si>
  <si>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</si>
  <si>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</si>
  <si>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</si>
  <si>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</si>
  <si>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</si>
  <si>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</si>
  <si>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</si>
  <si>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</si>
  <si>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</si>
  <si>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</si>
  <si>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</si>
  <si>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</si>
  <si>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</si>
  <si>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</si>
  <si>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</si>
  <si>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</si>
  <si>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</si>
  <si>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</si>
  <si>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</si>
  <si>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</si>
  <si>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</si>
  <si>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</si>
  <si>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</si>
  <si>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</si>
  <si>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</si>
  <si>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</si>
  <si>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</si>
  <si>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</si>
  <si>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</si>
  <si>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</si>
  <si>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</si>
  <si>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</si>
  <si>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</si>
  <si>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</si>
  <si>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</si>
  <si>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</si>
  <si>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</si>
  <si>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</si>
  <si>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</si>
  <si>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</si>
  <si>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</si>
  <si>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</si>
  <si>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</si>
  <si>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</si>
  <si>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</si>
  <si>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</si>
  <si>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</si>
  <si>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</si>
  <si>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</si>
  <si>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</si>
  <si>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</si>
  <si>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</si>
  <si>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</si>
  <si>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</si>
  <si>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</si>
  <si>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</si>
  <si>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</si>
  <si>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</si>
  <si>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</si>
  <si>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</si>
  <si>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</si>
  <si>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</si>
  <si>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</si>
  <si>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</si>
  <si>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</si>
  <si>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</si>
  <si>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</si>
  <si>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</si>
  <si>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</si>
  <si>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</si>
  <si>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</si>
  <si>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</si>
  <si>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</si>
  <si>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</si>
  <si>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</si>
  <si>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</si>
  <si>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</si>
  <si>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</si>
  <si>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</si>
  <si>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</si>
  <si>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</si>
  <si>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</si>
  <si>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</si>
  <si>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</si>
  <si>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</si>
  <si>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</si>
  <si>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</si>
  <si>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</si>
  <si>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</si>
  <si>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</si>
  <si>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</si>
  <si>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</si>
  <si>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</si>
  <si>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</si>
  <si>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</si>
  <si>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</si>
  <si>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</si>
  <si>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</si>
  <si>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</si>
  <si>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</si>
  <si>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</si>
  <si>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</si>
  <si>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</si>
  <si>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</si>
  <si>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</si>
  <si>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</si>
  <si>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</si>
  <si>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</si>
  <si>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</si>
  <si>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</si>
  <si>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</si>
  <si>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</si>
  <si>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</si>
  <si>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</si>
  <si>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</si>
  <si>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</si>
  <si>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</si>
  <si>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</si>
  <si>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</si>
  <si>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</si>
  <si>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</si>
  <si>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</si>
  <si>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</si>
  <si>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</si>
  <si>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</si>
  <si>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</si>
  <si>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</si>
  <si>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</si>
  <si>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</si>
  <si>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</si>
  <si>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</si>
  <si>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</si>
  <si>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</si>
  <si>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</si>
  <si>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</si>
  <si>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</si>
  <si>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</si>
  <si>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</si>
  <si>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</si>
  <si>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</si>
  <si>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</si>
  <si>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</si>
  <si>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</si>
  <si>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</si>
  <si>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</si>
  <si>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</si>
  <si>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</si>
  <si>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</si>
  <si>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</si>
  <si>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</si>
  <si>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</si>
  <si>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</si>
  <si>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</si>
  <si>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</si>
  <si>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</si>
  <si>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</si>
  <si>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</si>
  <si>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</si>
  <si>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</si>
  <si>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</si>
  <si>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</si>
  <si>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</si>
  <si>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</si>
  <si>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</si>
  <si>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</si>
  <si>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</si>
  <si>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</si>
  <si>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</si>
  <si>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</si>
  <si>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</si>
  <si>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</si>
  <si>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</si>
  <si>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</si>
  <si>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</si>
  <si>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</si>
  <si>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</si>
  <si>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</si>
  <si>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</si>
  <si>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</si>
  <si>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</si>
  <si>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</si>
  <si>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</si>
  <si>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</si>
  <si>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</si>
  <si>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</si>
  <si>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</si>
  <si>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</si>
  <si>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</si>
  <si>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</si>
  <si>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</si>
  <si>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</si>
  <si>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</si>
  <si>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</si>
  <si>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</si>
  <si>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</si>
  <si>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</si>
  <si>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</si>
  <si>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</si>
  <si>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</si>
  <si>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</si>
  <si>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</si>
  <si>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</si>
  <si>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</si>
  <si>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</si>
  <si>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</si>
  <si>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</si>
  <si>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</si>
  <si>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</si>
  <si>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</si>
  <si>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</si>
  <si>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</si>
  <si>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</si>
  <si>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</si>
  <si>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</si>
  <si>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</si>
  <si>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</si>
  <si>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</si>
  <si>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</si>
  <si>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</si>
  <si>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</si>
  <si>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</si>
  <si>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</si>
  <si>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</si>
  <si>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</si>
  <si>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</si>
  <si>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</si>
  <si>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</si>
  <si>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</si>
  <si>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</si>
  <si>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</si>
  <si>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</si>
  <si>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</si>
  <si>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</si>
  <si>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</si>
  <si>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</si>
  <si>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</si>
  <si>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</si>
  <si>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</si>
  <si>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</si>
  <si>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</si>
  <si>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</si>
  <si>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</si>
  <si>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</si>
  <si>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</si>
  <si>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</si>
  <si>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</si>
  <si>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</si>
  <si>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</si>
  <si>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</si>
  <si>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</si>
  <si>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</si>
  <si>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</si>
  <si>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</si>
  <si>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</si>
  <si>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</si>
  <si>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</si>
  <si>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</si>
  <si>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</si>
  <si>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</si>
  <si>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</si>
  <si>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</si>
  <si>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</si>
  <si>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</si>
  <si>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</si>
  <si>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</si>
  <si>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</si>
  <si>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</si>
  <si>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</si>
  <si>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</si>
  <si>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</si>
  <si>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</si>
  <si>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</si>
  <si>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</si>
  <si>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</si>
  <si>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</si>
  <si>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</si>
  <si>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</si>
  <si>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</si>
  <si>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</si>
  <si>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</si>
  <si>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</si>
  <si>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</si>
  <si>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</si>
  <si>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</si>
  <si>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</si>
  <si>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</si>
  <si>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</si>
  <si>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</si>
  <si>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</si>
  <si>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</si>
  <si>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</si>
  <si>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</si>
  <si>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</si>
  <si>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</si>
  <si>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</si>
  <si>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</si>
  <si>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</si>
  <si>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</si>
  <si>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</si>
  <si>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</si>
  <si>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</si>
  <si>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</si>
  <si>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</si>
  <si>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</si>
  <si>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</si>
  <si>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</si>
  <si>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</si>
  <si>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</si>
  <si>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</si>
  <si>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</si>
  <si>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</si>
  <si>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</si>
  <si>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</si>
  <si>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</si>
  <si>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</si>
  <si>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</si>
  <si>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</si>
  <si>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</si>
  <si>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</si>
  <si>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</si>
  <si>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</si>
  <si>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</si>
  <si>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</si>
  <si>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</si>
  <si>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</si>
  <si>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</si>
  <si>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</si>
  <si>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</si>
  <si>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</si>
  <si>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</si>
  <si>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</si>
  <si>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</si>
  <si>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</si>
  <si>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</si>
  <si>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</si>
  <si>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</si>
  <si>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</si>
  <si>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</si>
  <si>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</si>
  <si>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</si>
  <si>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</si>
  <si>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</si>
  <si>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</si>
  <si>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</si>
  <si>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</si>
  <si>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</si>
  <si>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</si>
  <si>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</si>
  <si>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</si>
  <si>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</si>
  <si>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</si>
  <si>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</si>
  <si>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</si>
  <si>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</si>
  <si>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</si>
  <si>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</si>
  <si>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</si>
  <si>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</si>
  <si>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</si>
  <si>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</si>
  <si>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</si>
  <si>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</si>
  <si>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</si>
  <si>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</si>
  <si>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</si>
  <si>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</si>
  <si>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</si>
  <si>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</si>
  <si>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</si>
  <si>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</si>
  <si>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</si>
  <si>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</si>
  <si>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</si>
  <si>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</si>
  <si>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</si>
  <si>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</si>
  <si>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</si>
  <si>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</si>
  <si>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</si>
  <si>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</si>
  <si>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</si>
  <si>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</si>
  <si>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</si>
  <si>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</si>
  <si>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</si>
  <si>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</si>
  <si>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</si>
  <si>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</si>
  <si>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</si>
  <si>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</si>
  <si>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</si>
  <si>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</si>
  <si>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</si>
  <si>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</si>
  <si>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</si>
  <si>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</si>
  <si>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</si>
  <si>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</si>
  <si>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</si>
  <si>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</si>
  <si>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</si>
  <si>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</si>
  <si>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</si>
  <si>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</si>
  <si>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</si>
  <si>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</si>
  <si>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</si>
  <si>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</si>
  <si>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</si>
  <si>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</si>
  <si>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</si>
  <si>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</si>
  <si>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</si>
  <si>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</si>
  <si>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</si>
  <si>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</si>
  <si>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</si>
  <si>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</si>
  <si>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</si>
  <si>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</si>
  <si>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</si>
  <si>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</si>
  <si>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</si>
  <si>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</si>
  <si>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</si>
  <si>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</si>
  <si>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</si>
  <si>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</si>
  <si>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</si>
  <si>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</si>
  <si>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</si>
  <si>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</si>
  <si>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</si>
  <si>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</si>
  <si>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</si>
  <si>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</si>
  <si>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</si>
  <si>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</si>
  <si>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</si>
  <si>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</si>
  <si>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</si>
  <si>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</si>
  <si>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</si>
  <si>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</si>
  <si>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</si>
  <si>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</si>
  <si>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</si>
  <si>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</si>
  <si>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</si>
  <si>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</si>
  <si>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</si>
  <si>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</si>
  <si>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</si>
  <si>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</si>
  <si>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</si>
  <si>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</si>
  <si>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</si>
  <si>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</si>
  <si>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</si>
  <si>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</si>
  <si>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</si>
  <si>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</si>
  <si>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</si>
  <si>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</si>
  <si>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</si>
  <si>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</si>
  <si>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</si>
  <si>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</si>
  <si>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</si>
  <si>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</si>
  <si>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</si>
  <si>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</si>
  <si>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</si>
  <si>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</si>
  <si>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</si>
  <si>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</si>
  <si>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</si>
  <si>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</si>
  <si>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</si>
  <si>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</si>
  <si>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</si>
  <si>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</si>
  <si>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</si>
  <si>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</si>
  <si>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</si>
  <si>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</si>
  <si>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</si>
  <si>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</si>
  <si>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</si>
  <si>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</si>
  <si>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</si>
  <si>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</si>
  <si>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</si>
  <si>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</si>
  <si>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</si>
  <si>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</si>
  <si>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</si>
  <si>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</si>
  <si>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</si>
  <si>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</si>
  <si>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</si>
  <si>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</si>
  <si>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</si>
  <si>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</si>
  <si>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</si>
  <si>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</si>
  <si>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</si>
  <si>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</si>
  <si>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</si>
  <si>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</si>
  <si>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</si>
  <si>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</si>
  <si>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</si>
  <si>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</si>
  <si>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</si>
  <si>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</si>
  <si>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</si>
  <si>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</si>
  <si>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</si>
  <si>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</si>
  <si>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</si>
  <si>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</si>
  <si>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</si>
  <si>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</si>
  <si>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</si>
  <si>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</si>
  <si>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</si>
  <si>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</si>
  <si>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</si>
  <si>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</si>
  <si>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</si>
  <si>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</si>
  <si>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</si>
  <si>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</si>
  <si>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</si>
  <si>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</si>
  <si>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</si>
  <si>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</si>
  <si>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</si>
  <si>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</si>
  <si>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</si>
  <si>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</si>
  <si>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</si>
  <si>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</si>
  <si>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</si>
  <si>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</si>
  <si>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</si>
  <si>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</si>
  <si>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</si>
  <si>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</si>
  <si>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</si>
  <si>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</si>
  <si>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</si>
  <si>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</si>
  <si>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</si>
  <si>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</si>
  <si>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</si>
  <si>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</si>
  <si>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</si>
  <si>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</si>
  <si>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</si>
  <si>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</si>
  <si>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</si>
  <si>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</si>
  <si>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</si>
  <si>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</si>
  <si>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</si>
  <si>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</si>
  <si>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</si>
  <si>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</si>
  <si>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</si>
  <si>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</si>
  <si>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</si>
  <si>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</si>
  <si>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</si>
  <si>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</si>
  <si>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</si>
  <si>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</si>
  <si>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</si>
  <si>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</si>
  <si>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</si>
  <si>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</si>
  <si>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</si>
  <si>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</si>
  <si>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</si>
  <si>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</si>
  <si>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</si>
  <si>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</si>
  <si>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</si>
  <si>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</si>
  <si>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</si>
  <si>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</si>
  <si>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</si>
  <si>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</si>
  <si>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</si>
  <si>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</si>
  <si>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</si>
  <si>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</si>
  <si>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</si>
  <si>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</si>
  <si>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</si>
  <si>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</si>
  <si>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</si>
  <si>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</si>
  <si>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</si>
  <si>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</si>
  <si>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</si>
  <si>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</si>
  <si>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</si>
  <si>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</si>
  <si>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</si>
  <si>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</si>
  <si>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</si>
  <si>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</si>
  <si>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</si>
  <si>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</si>
  <si>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</si>
  <si>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</si>
  <si>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</si>
  <si>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</si>
  <si>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</si>
  <si>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</si>
  <si>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</si>
  <si>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</si>
  <si>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</si>
  <si>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</si>
  <si>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</si>
  <si>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</si>
  <si>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</si>
  <si>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</si>
  <si>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</si>
  <si>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</si>
  <si>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</si>
  <si>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</si>
  <si>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</si>
  <si>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</si>
  <si>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</si>
  <si>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</si>
  <si>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</si>
  <si>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</si>
  <si>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</si>
  <si>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</si>
  <si>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</si>
  <si>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</si>
  <si>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</si>
  <si>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</si>
  <si>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</si>
  <si>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</si>
  <si>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</si>
  <si>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</si>
  <si>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</si>
  <si>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</si>
  <si>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</si>
  <si>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</si>
  <si>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</si>
  <si>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</si>
  <si>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</si>
  <si>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</si>
  <si>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</si>
  <si>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</si>
  <si>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</si>
  <si>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</si>
  <si>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</si>
  <si>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</si>
  <si>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</si>
  <si>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</si>
  <si>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</si>
  <si>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</si>
  <si>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</si>
  <si>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</si>
  <si>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</si>
  <si>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</si>
  <si>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</si>
  <si>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</si>
  <si>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</si>
  <si>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</si>
  <si>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</si>
  <si>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</si>
  <si>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</si>
  <si>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</si>
  <si>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</si>
  <si>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</si>
  <si>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</si>
  <si>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</si>
  <si>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</si>
  <si>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</si>
  <si>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</si>
  <si>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</si>
  <si>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</si>
  <si>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</si>
  <si>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</si>
  <si>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</si>
  <si>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</si>
  <si>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</si>
  <si>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</si>
  <si>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</si>
  <si>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</si>
  <si>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</si>
  <si>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</si>
  <si>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</si>
  <si>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</si>
  <si>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</si>
  <si>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</si>
  <si>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</si>
  <si>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</si>
  <si>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</si>
  <si>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</si>
  <si>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</si>
  <si>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</si>
  <si>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</si>
  <si>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</si>
  <si>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</si>
  <si>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</si>
  <si>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</si>
  <si>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</si>
  <si>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</si>
  <si>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</si>
  <si>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</si>
  <si>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</si>
  <si>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</si>
  <si>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</si>
  <si>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</si>
  <si>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</si>
  <si>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</si>
  <si>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</si>
  <si>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</si>
  <si>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</si>
  <si>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</si>
  <si>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</si>
  <si>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</si>
  <si>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</si>
  <si>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</si>
  <si>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</si>
  <si>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</si>
  <si>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</si>
  <si>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</si>
  <si>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</si>
  <si>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</si>
  <si>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</si>
  <si>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</si>
  <si>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</si>
  <si>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</si>
  <si>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</si>
  <si>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</si>
  <si>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</si>
  <si>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</si>
  <si>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</si>
  <si>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</si>
  <si>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</si>
  <si>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</si>
  <si>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</si>
  <si>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</si>
  <si>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</si>
  <si>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</si>
  <si>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</si>
  <si>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</si>
  <si>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</si>
  <si>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</si>
  <si>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</si>
  <si>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</si>
  <si>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</si>
  <si>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</si>
  <si>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</si>
  <si>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</si>
  <si>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</si>
  <si>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</si>
  <si>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</si>
  <si>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</si>
  <si>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</si>
  <si>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</si>
  <si>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</si>
  <si>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</si>
  <si>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</si>
  <si>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</si>
  <si>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</si>
  <si>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</si>
  <si>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</si>
  <si>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</si>
  <si>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</si>
  <si>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</si>
  <si>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</si>
  <si>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</si>
  <si>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</si>
  <si>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</si>
  <si>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</si>
  <si>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</si>
  <si>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</si>
  <si>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</si>
  <si>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</si>
  <si>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</si>
  <si>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</si>
  <si>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</si>
  <si>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</si>
  <si>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</si>
  <si>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</si>
  <si>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</si>
  <si>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</si>
  <si>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</si>
  <si>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</si>
  <si>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</si>
  <si>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</si>
  <si>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</si>
  <si>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</si>
  <si>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</si>
  <si>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</si>
  <si>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</si>
  <si>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</si>
  <si>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</si>
  <si>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</si>
  <si>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</si>
  <si>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</si>
  <si>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</si>
  <si>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</si>
  <si>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</si>
  <si>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</si>
  <si>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</si>
  <si>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</si>
  <si>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</si>
  <si>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</si>
  <si>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</si>
  <si>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</si>
  <si>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</si>
  <si>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</si>
  <si>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</si>
  <si>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</si>
  <si>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</si>
  <si>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</si>
  <si>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</si>
  <si>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</si>
  <si>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</si>
  <si>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</si>
  <si>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</si>
  <si>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</si>
  <si>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</si>
  <si>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</si>
  <si>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</si>
  <si>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</si>
  <si>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</si>
  <si>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</si>
  <si>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</si>
  <si>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</si>
  <si>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</si>
  <si>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</si>
  <si>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</si>
  <si>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</si>
  <si>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</si>
  <si>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</si>
  <si>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</si>
  <si>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</si>
  <si>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</si>
  <si>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</si>
  <si>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</si>
  <si>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</si>
  <si>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</si>
  <si>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</si>
  <si>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</si>
  <si>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</si>
  <si>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</si>
  <si>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</si>
  <si>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</si>
  <si>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</si>
  <si>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</si>
  <si>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</si>
  <si>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</si>
  <si>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</si>
  <si>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</si>
  <si>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</si>
  <si>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</si>
  <si>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</si>
  <si>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</si>
  <si>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</si>
  <si>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</si>
  <si>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</si>
  <si>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</si>
  <si>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</si>
  <si>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</si>
  <si>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</si>
  <si>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</si>
  <si>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</si>
  <si>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</si>
  <si>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</si>
  <si>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</si>
  <si>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</si>
  <si>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</si>
  <si>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</si>
  <si>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</si>
  <si>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</si>
  <si>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</si>
  <si>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</si>
  <si>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</si>
  <si>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</si>
  <si>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</si>
  <si>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</si>
  <si>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</si>
  <si>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</si>
  <si>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</si>
  <si>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</si>
  <si>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</si>
  <si>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</si>
  <si>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</si>
  <si>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</si>
  <si>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</si>
  <si>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</si>
  <si>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</si>
  <si>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</si>
  <si>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</si>
  <si>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</si>
  <si>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</si>
  <si>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</si>
  <si>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</si>
  <si>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</si>
  <si>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</si>
  <si>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</si>
  <si>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</si>
  <si>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</si>
  <si>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</si>
  <si>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</si>
  <si>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</si>
  <si>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</si>
  <si>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</si>
  <si>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</si>
  <si>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</si>
  <si>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</si>
  <si>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</si>
  <si>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</si>
  <si>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</si>
  <si>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</si>
  <si>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</si>
  <si>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</si>
  <si>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</si>
  <si>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</si>
  <si>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</si>
  <si>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</si>
  <si>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</si>
  <si>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</si>
  <si>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</si>
  <si>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</si>
  <si>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</si>
  <si>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</si>
  <si>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</si>
  <si>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</si>
  <si>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</si>
  <si>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</si>
  <si>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</si>
  <si>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</si>
  <si>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</si>
  <si>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</si>
  <si>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</si>
  <si>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</si>
  <si>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</si>
  <si>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</si>
  <si>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</si>
  <si>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</si>
  <si>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</si>
  <si>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</si>
  <si>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</si>
  <si>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</si>
  <si>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</si>
  <si>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</si>
  <si>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</si>
  <si>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</si>
  <si>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</si>
  <si>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</si>
  <si>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</si>
  <si>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</si>
  <si>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</si>
  <si>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</si>
  <si>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</si>
  <si>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</si>
  <si>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</si>
  <si>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</si>
  <si>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</si>
  <si>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</si>
  <si>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</si>
  <si>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</si>
  <si>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</si>
  <si>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</si>
  <si>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</si>
  <si>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</si>
  <si>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</si>
  <si>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</si>
  <si>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</si>
  <si>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</si>
  <si>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</si>
  <si>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</si>
  <si>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</si>
  <si>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</si>
  <si>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</si>
  <si>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</si>
  <si>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</si>
  <si>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</si>
  <si>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</si>
  <si>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</si>
  <si>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</si>
  <si>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</si>
  <si>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</si>
  <si>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</si>
  <si>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</si>
  <si>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</si>
  <si>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</si>
  <si>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</si>
  <si>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</si>
  <si>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</si>
  <si>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</si>
  <si>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</si>
  <si>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</si>
  <si>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</si>
  <si>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</si>
  <si>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</si>
  <si>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</si>
  <si>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</si>
  <si>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</si>
  <si>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</si>
  <si>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</si>
  <si>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</si>
  <si>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</si>
  <si>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</si>
  <si>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</si>
  <si>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</si>
  <si>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</si>
  <si>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</si>
  <si>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</si>
  <si>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</si>
  <si>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</si>
  <si>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</si>
  <si>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</si>
  <si>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</si>
  <si>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</si>
  <si>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</si>
  <si>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</si>
  <si>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</si>
  <si>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</si>
  <si>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</si>
  <si>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</si>
  <si>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</si>
  <si>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</si>
  <si>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</si>
  <si>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</si>
  <si>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</si>
  <si>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</si>
  <si>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</si>
  <si>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</si>
  <si>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</si>
  <si>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</si>
  <si>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</si>
  <si>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</si>
  <si>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</si>
  <si>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</si>
  <si>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</si>
  <si>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</si>
  <si>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</si>
  <si>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</si>
  <si>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</si>
  <si>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</si>
  <si>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</si>
  <si>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</si>
  <si>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</si>
  <si>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</si>
  <si>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</si>
  <si>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</si>
  <si>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</si>
  <si>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</si>
  <si>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</si>
  <si>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</si>
  <si>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</si>
  <si>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</si>
  <si>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</si>
  <si>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</si>
  <si>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</si>
  <si>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</si>
  <si>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</si>
  <si>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</si>
  <si>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</si>
  <si>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</si>
  <si>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</si>
  <si>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</si>
  <si>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</si>
  <si>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</si>
  <si>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</si>
  <si>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</si>
  <si>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</si>
  <si>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</si>
  <si>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</si>
  <si>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</si>
  <si>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</si>
  <si>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</si>
  <si>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</si>
  <si>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</si>
  <si>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</si>
  <si>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</si>
  <si>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</si>
  <si>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</si>
  <si>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</si>
  <si>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</si>
  <si>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</si>
  <si>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</si>
  <si>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</si>
  <si>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</si>
  <si>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</si>
  <si>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</si>
  <si>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</si>
  <si>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</si>
  <si>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</si>
  <si>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</si>
  <si>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</si>
  <si>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</si>
  <si>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</si>
  <si>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</si>
  <si>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</si>
  <si>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</si>
  <si>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</si>
  <si>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</si>
  <si>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</si>
  <si>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</si>
  <si>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</si>
  <si>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</si>
  <si>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</si>
  <si>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</si>
  <si>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</si>
  <si>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</si>
  <si>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</si>
  <si>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</si>
  <si>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</si>
  <si>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</si>
  <si>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</si>
  <si>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</si>
  <si>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</si>
  <si>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</si>
  <si>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</si>
  <si>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</si>
  <si>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</si>
  <si>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</si>
  <si>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</si>
  <si>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</si>
  <si>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</si>
  <si>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</si>
  <si>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</si>
  <si>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</si>
  <si>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</si>
  <si>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</si>
  <si>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</si>
  <si>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</si>
  <si>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</si>
  <si>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</si>
  <si>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</si>
  <si>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</si>
  <si>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</si>
  <si>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</si>
  <si>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</si>
  <si>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</si>
  <si>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</si>
  <si>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</si>
  <si>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</si>
  <si>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</si>
  <si>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</si>
  <si>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</si>
  <si>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</si>
  <si>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</si>
  <si>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</si>
  <si>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</si>
  <si>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</si>
  <si>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</si>
  <si>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</si>
  <si>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</si>
  <si>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</si>
  <si>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</si>
  <si>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</si>
  <si>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</si>
  <si>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</si>
  <si>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</si>
  <si>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</si>
  <si>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</si>
  <si>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</si>
  <si>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</si>
  <si>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</si>
  <si>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</si>
  <si>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</si>
  <si>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</si>
  <si>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</si>
  <si>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</si>
  <si>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</si>
  <si>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</si>
  <si>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</si>
  <si>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</si>
  <si>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</si>
  <si>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</si>
  <si>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</si>
  <si>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</si>
  <si>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</si>
  <si>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</si>
  <si>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</si>
  <si>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</si>
  <si>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</si>
  <si>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</si>
  <si>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</si>
  <si>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</si>
  <si>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</si>
  <si>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</si>
  <si>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</si>
  <si>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</si>
  <si>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</si>
  <si>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</si>
  <si>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</si>
  <si>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</si>
  <si>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</si>
  <si>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</si>
  <si>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</si>
  <si>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</si>
  <si>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</si>
  <si>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</si>
  <si>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</si>
  <si>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</si>
  <si>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</si>
  <si>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</si>
  <si>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</si>
  <si>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</si>
  <si>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</si>
  <si>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</si>
  <si>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</si>
  <si>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</si>
  <si>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</si>
  <si>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</si>
  <si>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</si>
  <si>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</si>
  <si>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</si>
  <si>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</si>
  <si>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</si>
  <si>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</si>
  <si>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</si>
  <si>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</si>
  <si>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</si>
  <si>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</si>
  <si>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</si>
  <si>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</si>
  <si>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</si>
  <si>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</si>
  <si>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</si>
  <si>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</si>
  <si>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</si>
  <si>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</si>
  <si>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</si>
  <si>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</si>
  <si>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</si>
  <si>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</si>
  <si>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</si>
  <si>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</si>
  <si>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</si>
  <si>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</si>
  <si>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</si>
  <si>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</si>
  <si>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</si>
  <si>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</si>
  <si>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</si>
  <si>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</si>
  <si>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</si>
  <si>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</si>
  <si>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</si>
  <si>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</si>
  <si>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</si>
  <si>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</si>
  <si>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</si>
  <si>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</si>
  <si>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</si>
  <si>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</si>
  <si>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</si>
  <si>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</si>
  <si>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</si>
  <si>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</si>
  <si>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</si>
  <si>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</si>
  <si>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</si>
  <si>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</si>
  <si>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</si>
  <si>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</si>
  <si>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</si>
  <si>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</si>
  <si>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</si>
  <si>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</si>
  <si>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</si>
  <si>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</si>
  <si>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</si>
  <si>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</si>
  <si>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</si>
  <si>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</si>
  <si>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</si>
  <si>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</si>
  <si>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</si>
  <si>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</si>
  <si>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</si>
  <si>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</si>
  <si>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</si>
  <si>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</si>
  <si>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</si>
  <si>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</si>
  <si>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</si>
  <si>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</si>
  <si>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</si>
  <si>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</si>
  <si>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</si>
  <si>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</si>
  <si>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</si>
  <si>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</si>
  <si>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</si>
  <si>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</si>
  <si>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</si>
  <si>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</si>
  <si>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</si>
  <si>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</si>
  <si>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</si>
  <si>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</si>
  <si>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</si>
  <si>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</si>
  <si>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</si>
  <si>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</si>
  <si>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</si>
  <si>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</si>
  <si>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</si>
  <si>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</si>
  <si>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</si>
  <si>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</si>
  <si>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</si>
  <si>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</si>
  <si>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</si>
  <si>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</si>
  <si>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</si>
  <si>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</si>
  <si>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</si>
  <si>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</si>
  <si>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</si>
  <si>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</si>
  <si>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</si>
  <si>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</si>
  <si>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</si>
  <si>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</si>
  <si>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</si>
  <si>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</si>
  <si>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</si>
  <si>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</si>
  <si>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</si>
  <si>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</si>
  <si>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</si>
  <si>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</si>
  <si>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</si>
  <si>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</si>
  <si>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</si>
  <si>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</si>
  <si>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</si>
  <si>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</si>
  <si>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</si>
  <si>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</si>
  <si>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</si>
  <si>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</si>
  <si>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</si>
  <si>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</si>
  <si>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</si>
  <si>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</si>
  <si>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</si>
  <si>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</si>
  <si>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</si>
  <si>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</si>
  <si>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</si>
  <si>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</si>
  <si>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</si>
  <si>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</si>
  <si>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</si>
  <si>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</si>
  <si>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</si>
  <si>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</si>
  <si>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</si>
  <si>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</si>
  <si>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</si>
  <si>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</si>
  <si>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</si>
  <si>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</si>
  <si>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</si>
  <si>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</si>
  <si>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</si>
  <si>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</si>
  <si>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</si>
  <si>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</si>
  <si>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</si>
  <si>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</si>
  <si>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</si>
  <si>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</si>
  <si>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</si>
  <si>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</si>
  <si>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</si>
  <si>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</si>
  <si>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</si>
  <si>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</si>
  <si>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</si>
  <si>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</si>
  <si>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</si>
  <si>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</si>
  <si>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</si>
  <si>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</si>
  <si>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</si>
  <si>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</si>
  <si>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</si>
  <si>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</si>
  <si>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</si>
  <si>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</si>
  <si>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</si>
  <si>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</si>
  <si>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</si>
  <si>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</si>
  <si>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</si>
  <si>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</si>
  <si>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</si>
  <si>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</si>
  <si>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</si>
  <si>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</si>
  <si>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</si>
  <si>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</si>
  <si>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</si>
  <si>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</si>
  <si>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</si>
  <si>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</si>
  <si>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</si>
  <si>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</si>
  <si>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</si>
  <si>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</si>
  <si>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</si>
  <si>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</si>
  <si>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</si>
  <si>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</si>
  <si>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</si>
  <si>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</si>
  <si>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</si>
  <si>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</si>
  <si>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</si>
  <si>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</si>
  <si>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</si>
  <si>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</si>
  <si>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</si>
  <si>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</si>
  <si>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</si>
  <si>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</si>
  <si>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</si>
  <si>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</si>
  <si>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</si>
  <si>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</si>
  <si>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</si>
  <si>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</si>
  <si>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</si>
  <si>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</si>
  <si>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</si>
  <si>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</si>
  <si>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</si>
  <si>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</si>
  <si>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</si>
  <si>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</si>
  <si>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</si>
  <si>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</si>
  <si>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</si>
  <si>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</si>
  <si>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</si>
  <si>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</si>
  <si>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</si>
  <si>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</si>
  <si>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</si>
  <si>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</si>
  <si>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</si>
  <si>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</si>
  <si>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</si>
  <si>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</si>
  <si>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</si>
  <si>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</si>
  <si>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</si>
  <si>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</si>
  <si>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</si>
  <si>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</si>
  <si>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</si>
  <si>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</si>
  <si>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</si>
  <si>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</si>
  <si>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</si>
  <si>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</si>
  <si>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</si>
  <si>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</si>
  <si>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</si>
  <si>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</si>
  <si>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</si>
  <si>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</si>
  <si>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</si>
  <si>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</si>
  <si>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</si>
  <si>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</si>
  <si>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</si>
  <si>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</si>
  <si>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</si>
  <si>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</si>
  <si>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</si>
  <si>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</si>
  <si>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</si>
  <si>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</si>
  <si>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</si>
  <si>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</si>
  <si>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</si>
  <si>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</si>
  <si>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</si>
  <si>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</si>
  <si>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</si>
  <si>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</si>
  <si>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</si>
  <si>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</si>
  <si>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</si>
  <si>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</si>
  <si>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</si>
  <si>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</si>
  <si>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</si>
  <si>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</si>
  <si>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</si>
  <si>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</si>
  <si>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</si>
  <si>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</si>
  <si>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</si>
  <si>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</si>
  <si>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</si>
  <si>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</si>
  <si>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</si>
  <si>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</si>
  <si>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</si>
  <si>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</si>
  <si>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</si>
  <si>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</si>
  <si>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</si>
  <si>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</si>
  <si>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</si>
  <si>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</si>
  <si>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</si>
  <si>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</si>
  <si>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</si>
  <si>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</si>
  <si>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</si>
  <si>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</si>
  <si>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</si>
  <si>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</si>
  <si>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</si>
  <si>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</si>
  <si>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</si>
  <si>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</si>
  <si>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</si>
  <si>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</si>
  <si>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</si>
  <si>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</si>
  <si>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</si>
  <si>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</si>
  <si>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</si>
  <si>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</si>
  <si>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</si>
  <si>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</si>
  <si>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</si>
  <si>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</si>
  <si>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</si>
  <si>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</si>
  <si>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</si>
  <si>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</si>
  <si>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</si>
  <si>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</si>
  <si>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</si>
  <si>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</si>
  <si>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</si>
  <si>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</si>
  <si>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</si>
  <si>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</si>
  <si>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</si>
  <si>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</si>
  <si>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</si>
  <si>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</si>
  <si>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</si>
  <si>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</si>
  <si>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</si>
  <si>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</si>
  <si>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</si>
  <si>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</si>
  <si>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</si>
  <si>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</si>
  <si>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</si>
  <si>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</si>
  <si>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</si>
  <si>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</si>
  <si>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</si>
  <si>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</si>
  <si>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</si>
  <si>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</si>
  <si>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</si>
  <si>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</si>
  <si>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</si>
  <si>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</si>
  <si>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</si>
  <si>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</si>
  <si>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</si>
  <si>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</si>
  <si>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</si>
  <si>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</si>
  <si>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</si>
  <si>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</si>
  <si>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</si>
  <si>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</si>
  <si>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</si>
  <si>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</si>
  <si>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</si>
  <si>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</si>
  <si>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</si>
  <si>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</si>
  <si>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</si>
  <si>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</si>
  <si>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</si>
  <si>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</si>
  <si>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</si>
  <si>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</si>
  <si>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</si>
  <si>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</si>
  <si>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</si>
  <si>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</si>
  <si>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</si>
  <si>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</si>
  <si>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</si>
  <si>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</si>
  <si>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</si>
  <si>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</si>
  <si>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</si>
  <si>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</si>
  <si>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</si>
  <si>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</si>
  <si>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</si>
  <si>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</si>
  <si>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</si>
  <si>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</si>
  <si>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</si>
  <si>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</si>
  <si>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</si>
  <si>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</si>
  <si>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</si>
  <si>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</si>
  <si>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</si>
  <si>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</si>
  <si>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</si>
  <si>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</si>
  <si>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</si>
  <si>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</si>
  <si>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</si>
  <si>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</si>
  <si>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</si>
  <si>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</si>
  <si>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</si>
  <si>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</si>
  <si>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</si>
  <si>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</si>
  <si>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</si>
  <si>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</si>
  <si>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</si>
  <si>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</si>
  <si>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</si>
  <si>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</si>
  <si>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</si>
  <si>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</si>
  <si>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</si>
  <si>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</si>
  <si>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</si>
  <si>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</si>
  <si>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</si>
  <si>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</si>
  <si>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</si>
  <si>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</si>
  <si>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</si>
  <si>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</si>
  <si>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</si>
  <si>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</si>
  <si>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</si>
  <si>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</si>
  <si>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</si>
  <si>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</si>
  <si>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</si>
  <si>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</si>
  <si>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</si>
  <si>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</si>
  <si>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</si>
  <si>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</si>
  <si>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</si>
  <si>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</si>
  <si>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</si>
  <si>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</si>
  <si>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</si>
  <si>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</si>
  <si>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</si>
  <si>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</si>
  <si>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</si>
  <si>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</si>
  <si>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</si>
  <si>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</si>
  <si>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</si>
  <si>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</si>
  <si>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</si>
  <si>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</si>
  <si>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</si>
  <si>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</si>
  <si>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</si>
  <si>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</si>
  <si>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</si>
  <si>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</si>
  <si>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</si>
  <si>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</si>
  <si>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</si>
  <si>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</si>
  <si>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</si>
  <si>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</si>
  <si>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</si>
  <si>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</si>
  <si>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</si>
  <si>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</si>
  <si>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</si>
  <si>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</si>
  <si>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</si>
  <si>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</si>
  <si>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</si>
  <si>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</si>
  <si>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</si>
  <si>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</si>
  <si>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</si>
  <si>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</si>
  <si>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</si>
  <si>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</si>
  <si>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</si>
  <si>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</si>
  <si>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</si>
  <si>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</si>
  <si>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</si>
  <si>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</si>
  <si>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</si>
  <si>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</si>
  <si>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</si>
  <si>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</si>
  <si>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</si>
  <si>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</si>
  <si>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</si>
  <si>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</si>
  <si>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</si>
  <si>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</si>
  <si>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</si>
  <si>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</si>
  <si>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</si>
  <si>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</si>
  <si>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</si>
  <si>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</si>
  <si>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</si>
  <si>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</si>
  <si>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</si>
  <si>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</si>
  <si>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</si>
  <si>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</si>
  <si>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</si>
  <si>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</si>
  <si>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</si>
  <si>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</si>
  <si>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</si>
  <si>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</si>
  <si>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</si>
  <si>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</si>
  <si>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</si>
  <si>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</si>
  <si>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</si>
  <si>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</si>
  <si>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</si>
  <si>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</si>
  <si>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</si>
  <si>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</si>
  <si>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</si>
  <si>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</si>
  <si>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</si>
  <si>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</si>
  <si>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</si>
  <si>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</si>
  <si>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</si>
  <si>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</si>
  <si>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</si>
  <si>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</si>
  <si>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</si>
  <si>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</si>
  <si>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</si>
  <si>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</si>
  <si>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</si>
  <si>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</si>
  <si>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</si>
  <si>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</si>
  <si>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</si>
  <si>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</si>
  <si>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</si>
  <si>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</si>
  <si>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</si>
  <si>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</si>
  <si>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</si>
  <si>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</si>
  <si>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</si>
  <si>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</si>
  <si>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</si>
  <si>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</si>
  <si>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</si>
  <si>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</si>
  <si>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</si>
  <si>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</si>
  <si>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</si>
  <si>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</si>
  <si>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</si>
  <si>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</si>
  <si>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</si>
  <si>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</si>
  <si>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</si>
  <si>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</si>
  <si>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</si>
  <si>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</si>
  <si>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</si>
  <si>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</si>
  <si>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</si>
  <si>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</si>
  <si>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</si>
  <si>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</si>
  <si>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</si>
  <si>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</si>
  <si>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</si>
  <si>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</si>
  <si>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</si>
  <si>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</si>
  <si>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</si>
  <si>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</si>
  <si>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</si>
  <si>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</si>
  <si>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</si>
  <si>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</si>
  <si>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</si>
  <si>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</si>
  <si>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</si>
  <si>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</si>
  <si>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</si>
  <si>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</si>
  <si>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</si>
  <si>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</si>
  <si>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</si>
  <si>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</si>
  <si>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</si>
  <si>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</si>
  <si>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</si>
  <si>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</si>
  <si>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</si>
  <si>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</si>
  <si>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</si>
  <si>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</si>
  <si>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</si>
  <si>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</si>
  <si>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</si>
  <si>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</si>
  <si>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</si>
  <si>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</si>
  <si>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</si>
  <si>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</si>
  <si>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</si>
  <si>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</si>
  <si>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</si>
  <si>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</si>
  <si>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</si>
  <si>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</si>
  <si>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</si>
  <si>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</si>
  <si>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</si>
  <si>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</si>
  <si>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</si>
  <si>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</si>
  <si>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</si>
  <si>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</si>
  <si>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</si>
  <si>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</si>
  <si>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</si>
  <si>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</si>
  <si>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</si>
  <si>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</si>
  <si>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</si>
  <si>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</si>
  <si>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</si>
  <si>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</si>
  <si>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</si>
  <si>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</si>
  <si>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</si>
  <si>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</si>
  <si>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</si>
  <si>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</si>
  <si>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</si>
  <si>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</si>
  <si>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</si>
  <si>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</si>
  <si>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</si>
  <si>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</si>
  <si>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</si>
  <si>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</si>
  <si>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</si>
  <si>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</si>
  <si>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</si>
  <si>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</si>
  <si>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</si>
  <si>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</si>
  <si>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</si>
  <si>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</si>
  <si>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</si>
  <si>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</si>
  <si>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</si>
  <si>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</si>
  <si>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</si>
  <si>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</si>
  <si>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</si>
  <si>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</si>
  <si>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</si>
  <si>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</si>
  <si>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</si>
  <si>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</si>
  <si>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</si>
  <si>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</si>
  <si>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</si>
  <si>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</si>
  <si>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</si>
  <si>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</si>
  <si>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</si>
  <si>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</si>
  <si>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</si>
  <si>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</si>
  <si>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</si>
  <si>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</si>
  <si>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</si>
  <si>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</si>
  <si>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</si>
  <si>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</si>
  <si>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</si>
  <si>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</si>
  <si>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</si>
  <si>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</si>
  <si>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</si>
  <si>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</si>
  <si>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</si>
  <si>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</si>
  <si>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</si>
  <si>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</si>
  <si>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</si>
  <si>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</si>
  <si>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</si>
  <si>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</si>
  <si>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</si>
  <si>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</si>
  <si>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</si>
  <si>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</si>
  <si>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</si>
  <si>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</si>
  <si>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</si>
  <si>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</si>
  <si>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</si>
  <si>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</si>
  <si>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</si>
  <si>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</si>
  <si>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</si>
  <si>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</si>
  <si>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</si>
  <si>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</si>
  <si>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</si>
  <si>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</si>
  <si>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</si>
  <si>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</si>
  <si>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</si>
  <si>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</si>
  <si>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</si>
  <si>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</si>
  <si>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</si>
  <si>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</si>
  <si>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</si>
  <si>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</si>
  <si>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</si>
  <si>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</si>
  <si>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</si>
  <si>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</si>
  <si>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</si>
  <si>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</si>
  <si>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</si>
  <si>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</si>
  <si>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</si>
  <si>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</si>
  <si>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</si>
  <si>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</si>
  <si>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</si>
  <si>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</si>
  <si>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</si>
  <si>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</si>
  <si>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</si>
  <si>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</si>
  <si>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</si>
  <si>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</si>
  <si>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</si>
  <si>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</si>
  <si>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</si>
  <si>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</si>
  <si>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</si>
  <si>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</si>
  <si>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</si>
  <si>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</si>
  <si>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</si>
  <si>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</si>
  <si>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</si>
  <si>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</si>
  <si>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</si>
  <si>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</si>
  <si>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</si>
  <si>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</si>
  <si>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</si>
  <si>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</si>
  <si>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</si>
  <si>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</si>
  <si>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</si>
  <si>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</si>
  <si>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</si>
  <si>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</si>
  <si>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</si>
  <si>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</si>
  <si>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</si>
  <si>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</si>
  <si>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</si>
  <si>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</si>
  <si>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</si>
  <si>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</si>
  <si>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</si>
  <si>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</si>
  <si>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</si>
  <si>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</si>
  <si>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</si>
  <si>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</si>
  <si>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</si>
  <si>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</si>
  <si>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</si>
  <si>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</si>
  <si>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</si>
  <si>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</si>
  <si>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</si>
  <si>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</si>
  <si>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</si>
  <si>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</si>
  <si>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</si>
  <si>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</si>
  <si>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</si>
  <si>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</si>
  <si>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</si>
  <si>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</si>
  <si>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</si>
  <si>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</si>
  <si>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</si>
  <si>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</si>
  <si>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</si>
  <si>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</si>
  <si>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</si>
  <si>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</si>
  <si>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</si>
  <si>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</si>
  <si>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</si>
  <si>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</si>
  <si>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</si>
  <si>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</si>
  <si>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</si>
  <si>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</si>
  <si>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</si>
  <si>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</si>
  <si>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</si>
  <si>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</si>
  <si>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</si>
  <si>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</si>
  <si>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</si>
  <si>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</si>
  <si>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</si>
  <si>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</si>
  <si>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</si>
  <si>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</si>
  <si>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</si>
  <si>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</si>
  <si>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</si>
  <si>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</si>
  <si>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</si>
  <si>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</si>
  <si>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</si>
  <si>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</si>
  <si>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</si>
  <si>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</si>
  <si>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</si>
  <si>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</si>
  <si>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</si>
  <si>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</si>
  <si>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</si>
  <si>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</si>
  <si>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</si>
  <si>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</si>
  <si>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</si>
  <si>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</si>
  <si>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</si>
  <si>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</si>
  <si>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</si>
  <si>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</si>
  <si>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</si>
  <si>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</si>
  <si>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</si>
  <si>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</si>
  <si>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</si>
  <si>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</si>
  <si>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</si>
  <si>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</si>
  <si>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</si>
  <si>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</si>
  <si>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</si>
  <si>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</si>
  <si>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</si>
  <si>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</si>
  <si>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</si>
  <si>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</si>
  <si>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</si>
  <si>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</si>
  <si>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</si>
  <si>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</si>
  <si>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</si>
  <si>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</si>
  <si>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</si>
  <si>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</si>
  <si>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</si>
  <si>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</si>
  <si>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</si>
  <si>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</si>
  <si>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</si>
  <si>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</si>
  <si>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</si>
  <si>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</si>
  <si>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</si>
  <si>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</si>
  <si>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</si>
  <si>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</si>
  <si>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</si>
  <si>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</si>
  <si>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</si>
  <si>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</si>
  <si>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</si>
  <si>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</si>
  <si>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</si>
  <si>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</si>
  <si>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</si>
  <si>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</si>
  <si>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</si>
  <si>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</si>
  <si>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</si>
  <si>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</si>
  <si>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</si>
  <si>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</si>
  <si>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</si>
  <si>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</si>
  <si>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</si>
  <si>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</si>
  <si>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</si>
  <si>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</si>
  <si>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</si>
  <si>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</si>
  <si>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</si>
  <si>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</si>
  <si>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</si>
  <si>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</si>
  <si>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</si>
  <si>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</si>
  <si>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</si>
  <si>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</si>
  <si>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</si>
  <si>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</si>
  <si>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</si>
  <si>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</si>
  <si>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</si>
  <si>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</si>
  <si>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</si>
  <si>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</si>
  <si>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</si>
  <si>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</si>
  <si>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</si>
  <si>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</si>
  <si>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</si>
  <si>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</si>
  <si>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</si>
  <si>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</si>
  <si>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</si>
  <si>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</si>
  <si>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</si>
  <si>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</si>
  <si>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</si>
  <si>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</si>
  <si>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</si>
  <si>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</si>
  <si>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</si>
  <si>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</si>
  <si>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</si>
  <si>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</si>
  <si>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</si>
  <si>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</si>
  <si>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</si>
  <si>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</si>
  <si>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</si>
  <si>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</si>
  <si>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</si>
  <si>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</si>
  <si>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</si>
  <si>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</si>
  <si>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</si>
  <si>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</si>
  <si>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</si>
  <si>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</si>
  <si>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</si>
  <si>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</si>
  <si>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</si>
  <si>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</si>
  <si>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</si>
  <si>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</si>
  <si>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</si>
  <si>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</si>
  <si>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</si>
  <si>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</si>
  <si>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</si>
  <si>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</si>
  <si>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</si>
  <si>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</si>
  <si>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</si>
  <si>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</si>
  <si>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</si>
  <si>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</si>
  <si>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</si>
  <si>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</si>
  <si>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</si>
  <si>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</si>
  <si>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</si>
  <si>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</si>
  <si>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</si>
  <si>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</si>
  <si>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</si>
  <si>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</si>
  <si>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</si>
  <si>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</si>
  <si>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</si>
  <si>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</si>
  <si>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</si>
  <si>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</si>
  <si>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</si>
  <si>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</si>
  <si>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</si>
  <si>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</si>
  <si>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</si>
  <si>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</si>
  <si>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</si>
  <si>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</si>
  <si>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</si>
  <si>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</si>
  <si>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</si>
  <si>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</si>
  <si>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</si>
  <si>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</si>
  <si>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</si>
  <si>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</si>
  <si>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</si>
  <si>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</si>
  <si>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</si>
  <si>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</si>
  <si>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</si>
  <si>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</si>
  <si>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</si>
  <si>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</si>
  <si>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</si>
  <si>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</si>
  <si>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</si>
  <si>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</si>
  <si>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</si>
  <si>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</si>
  <si>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</si>
  <si>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</si>
  <si>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</si>
  <si>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</si>
  <si>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</si>
  <si>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</si>
  <si>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</si>
  <si>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</si>
  <si>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</si>
  <si>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</si>
  <si>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</si>
  <si>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</si>
  <si>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</si>
  <si>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</si>
  <si>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</si>
  <si>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</si>
  <si>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</si>
  <si>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</si>
  <si>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</si>
  <si>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</si>
  <si>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</si>
  <si>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</si>
  <si>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</si>
  <si>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</si>
  <si>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</si>
  <si>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</si>
  <si>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</si>
  <si>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</si>
  <si>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</si>
  <si>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</si>
  <si>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</si>
  <si>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</si>
  <si>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</si>
  <si>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</si>
  <si>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</si>
  <si>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</si>
  <si>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</si>
  <si>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</si>
  <si>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</si>
  <si>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</si>
  <si>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</si>
  <si>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</si>
  <si>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</si>
  <si>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</si>
  <si>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</si>
  <si>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</si>
  <si>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</si>
  <si>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</si>
  <si>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</si>
  <si>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</si>
  <si>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</si>
  <si>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</si>
  <si>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</si>
  <si>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</si>
  <si>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</si>
  <si>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</si>
  <si>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</si>
  <si>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</si>
  <si>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</si>
  <si>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</si>
  <si>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</si>
  <si>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</si>
  <si>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</si>
  <si>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</si>
  <si>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</si>
  <si>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</si>
  <si>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</si>
  <si>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</si>
  <si>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</si>
  <si>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</si>
  <si>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</si>
  <si>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</si>
  <si>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</si>
  <si>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</si>
  <si>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</si>
  <si>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</si>
  <si>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</si>
  <si>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</si>
  <si>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</si>
  <si>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</si>
  <si>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</si>
  <si>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</si>
  <si>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</si>
  <si>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</si>
  <si>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</si>
  <si>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</si>
  <si>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</si>
  <si>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</si>
  <si>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</si>
  <si>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</si>
  <si>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</si>
  <si>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</si>
  <si>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</si>
  <si>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</si>
  <si>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</si>
  <si>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</si>
  <si>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</si>
  <si>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</si>
  <si>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</si>
  <si>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</si>
  <si>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</si>
  <si>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</si>
  <si>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</si>
  <si>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</si>
  <si>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</si>
  <si>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</si>
  <si>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</si>
  <si>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</si>
  <si>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</si>
  <si>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</si>
  <si>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</si>
  <si>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</si>
  <si>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</si>
  <si>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</si>
  <si>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</si>
  <si>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</si>
  <si>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</si>
  <si>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</si>
  <si>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</si>
  <si>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</si>
  <si>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</si>
  <si>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</si>
  <si>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</si>
  <si>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</si>
  <si>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</si>
  <si>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</si>
  <si>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</si>
  <si>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</si>
  <si>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</si>
  <si>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</si>
  <si>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</si>
  <si>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</si>
  <si>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</si>
  <si>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</si>
  <si>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</si>
  <si>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</si>
  <si>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</si>
  <si>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</si>
  <si>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</si>
  <si>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</si>
  <si>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</si>
  <si>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</si>
  <si>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</si>
  <si>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</si>
  <si>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</si>
  <si>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</si>
  <si>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</si>
  <si>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</si>
  <si>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</si>
  <si>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</si>
  <si>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</si>
  <si>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</si>
  <si>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</si>
  <si>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</si>
  <si>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</si>
  <si>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</si>
  <si>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</si>
  <si>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</si>
  <si>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</si>
  <si>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</si>
  <si>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</si>
  <si>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</si>
  <si>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</si>
  <si>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</si>
  <si>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</si>
  <si>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</si>
  <si>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</si>
  <si>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</si>
  <si>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</si>
  <si>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</si>
  <si>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</si>
  <si>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</si>
  <si>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</si>
  <si>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</si>
  <si>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</si>
  <si>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</si>
  <si>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</si>
  <si>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</si>
  <si>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</si>
  <si>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</si>
  <si>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</si>
  <si>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</si>
  <si>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</si>
  <si>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</si>
  <si>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</si>
  <si>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</si>
  <si>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</si>
  <si>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</si>
  <si>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</si>
  <si>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</si>
  <si>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</si>
  <si>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</si>
  <si>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</si>
  <si>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</si>
  <si>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</si>
  <si>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</si>
  <si>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</si>
  <si>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</si>
  <si>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</si>
  <si>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</si>
  <si>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</si>
  <si>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</si>
  <si>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</si>
  <si>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</si>
  <si>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</si>
  <si>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</si>
  <si>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</si>
  <si>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</si>
  <si>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</si>
  <si>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</si>
  <si>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</si>
  <si>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</si>
  <si>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</si>
  <si>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</si>
  <si>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</si>
  <si>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</si>
  <si>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</si>
  <si>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</si>
  <si>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</si>
  <si>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</si>
  <si>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</si>
  <si>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</si>
  <si>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</si>
  <si>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</si>
  <si>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</si>
  <si>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</si>
  <si>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</si>
  <si>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</si>
  <si>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</si>
  <si>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</si>
  <si>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</si>
  <si>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</si>
  <si>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</si>
  <si>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</si>
  <si>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</si>
  <si>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</si>
  <si>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</si>
  <si>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</si>
  <si>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</si>
  <si>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</si>
  <si>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</si>
  <si>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</si>
  <si>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</si>
  <si>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</si>
  <si>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</si>
  <si>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</si>
  <si>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</si>
  <si>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</si>
  <si>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</si>
  <si>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</si>
  <si>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</si>
  <si>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</si>
  <si>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</si>
  <si>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</si>
  <si>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</si>
  <si>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</si>
  <si>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</si>
  <si>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</si>
  <si>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</si>
  <si>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</si>
  <si>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</si>
  <si>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</si>
  <si>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</si>
  <si>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</si>
  <si>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</si>
  <si>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</si>
  <si>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</si>
  <si>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</si>
  <si>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</si>
  <si>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</si>
  <si>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</si>
  <si>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</si>
  <si>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</si>
  <si>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</si>
  <si>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</si>
  <si>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</si>
  <si>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</si>
  <si>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</si>
  <si>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</si>
  <si>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</si>
  <si>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</si>
  <si>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</si>
  <si>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</si>
  <si>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</si>
  <si>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</si>
  <si>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</si>
  <si>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</si>
  <si>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</si>
  <si>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</si>
  <si>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</si>
  <si>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</si>
  <si>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</si>
  <si>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</si>
  <si>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</si>
  <si>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</si>
  <si>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</si>
  <si>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</si>
  <si>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</si>
  <si>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</si>
  <si>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</si>
  <si>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</si>
  <si>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</si>
  <si>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</si>
  <si>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</si>
  <si>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</si>
  <si>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</si>
  <si>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</si>
  <si>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</si>
  <si>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</si>
  <si>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</si>
  <si>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</si>
  <si>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</si>
  <si>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</si>
  <si>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</si>
  <si>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</si>
  <si>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</si>
  <si>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</si>
  <si>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</si>
  <si>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</si>
  <si>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</si>
  <si>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</si>
  <si>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</si>
  <si>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</si>
  <si>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</si>
  <si>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</si>
  <si>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</si>
  <si>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</si>
  <si>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</si>
  <si>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</si>
  <si>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</si>
  <si>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</si>
  <si>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</si>
  <si>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</si>
  <si>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</si>
  <si>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</si>
  <si>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</si>
  <si>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</si>
  <si>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</si>
  <si>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</si>
  <si>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</si>
  <si>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</si>
  <si>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</si>
  <si>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</si>
  <si>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</si>
  <si>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</si>
  <si>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</si>
  <si>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</si>
  <si>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</si>
  <si>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</si>
  <si>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</si>
  <si>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</si>
  <si>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</si>
  <si>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</si>
  <si>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</si>
  <si>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</si>
  <si>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</si>
  <si>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</si>
  <si>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</si>
  <si>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</si>
  <si>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</si>
  <si>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</si>
  <si>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</si>
  <si>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</si>
  <si>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</si>
  <si>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</si>
  <si>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</si>
  <si>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</si>
  <si>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</si>
  <si>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</si>
  <si>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</si>
  <si>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</si>
  <si>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</si>
  <si>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</si>
  <si>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</si>
  <si>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</si>
  <si>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</si>
  <si>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</si>
  <si>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</si>
  <si>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</si>
  <si>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</si>
  <si>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</si>
  <si>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</si>
  <si>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</si>
  <si>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</si>
  <si>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</si>
  <si>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</si>
  <si>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</si>
  <si>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</si>
  <si>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</si>
  <si>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</si>
  <si>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</si>
  <si>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</si>
  <si>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</si>
  <si>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</si>
  <si>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</si>
  <si>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</si>
  <si>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</si>
  <si>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</si>
  <si>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</si>
  <si>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</si>
  <si>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</si>
  <si>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</si>
  <si>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</si>
  <si>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</si>
  <si>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</si>
  <si>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</si>
  <si>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</si>
  <si>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</si>
  <si>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</si>
  <si>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</si>
  <si>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</si>
  <si>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</si>
  <si>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</si>
  <si>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</si>
  <si>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</si>
  <si>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</si>
  <si>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</si>
  <si>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</si>
  <si>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</si>
  <si>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</si>
  <si>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</si>
  <si>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</si>
  <si>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</si>
  <si>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</si>
  <si>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</si>
  <si>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</si>
  <si>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</si>
  <si>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</si>
  <si>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</si>
  <si>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</si>
  <si>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</si>
  <si>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</si>
  <si>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</si>
  <si>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</si>
  <si>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</si>
  <si>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</si>
  <si>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</si>
  <si>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</si>
  <si>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</si>
  <si>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</si>
  <si>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</si>
  <si>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</si>
  <si>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</si>
  <si>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</si>
  <si>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</si>
  <si>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</si>
  <si>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</si>
  <si>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</si>
  <si>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</si>
  <si>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</si>
  <si>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</si>
  <si>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</si>
  <si>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</si>
  <si>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</si>
  <si>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</si>
  <si>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</si>
  <si>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</si>
  <si>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</si>
  <si>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</si>
  <si>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</si>
  <si>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</si>
  <si>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</si>
  <si>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</si>
  <si>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</si>
  <si>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</si>
  <si>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</si>
  <si>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</si>
  <si>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</si>
  <si>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</si>
  <si>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</si>
  <si>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</si>
  <si>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</si>
  <si>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</si>
  <si>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</si>
  <si>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</si>
  <si>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</si>
  <si>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</si>
  <si>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</si>
  <si>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</si>
  <si>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</si>
  <si>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</si>
  <si>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</si>
  <si>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</si>
  <si>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</si>
  <si>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</si>
  <si>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</si>
  <si>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</si>
  <si>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</si>
  <si>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</si>
  <si>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</si>
  <si>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</si>
  <si>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</si>
  <si>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</si>
  <si>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</si>
  <si>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</si>
  <si>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</si>
  <si>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</si>
  <si>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</si>
  <si>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</si>
  <si>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</si>
  <si>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</si>
  <si>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</si>
  <si>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</si>
  <si>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</si>
  <si>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</si>
  <si>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</si>
  <si>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</si>
  <si>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</si>
  <si>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</si>
  <si>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</si>
  <si>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</si>
  <si>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</si>
  <si>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</si>
  <si>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</si>
  <si>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</si>
  <si>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</si>
  <si>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</si>
  <si>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</si>
  <si>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</si>
  <si>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</si>
  <si>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</si>
  <si>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</si>
  <si>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</si>
  <si>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</si>
  <si>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</si>
  <si>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</si>
  <si>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</si>
  <si>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</si>
  <si>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</si>
  <si>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</si>
  <si>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</si>
  <si>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</si>
  <si>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</si>
  <si>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</si>
  <si>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</si>
  <si>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</si>
  <si>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</si>
  <si>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</si>
  <si>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</si>
  <si>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</si>
  <si>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</si>
  <si>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</si>
  <si>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</si>
  <si>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</si>
  <si>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</si>
  <si>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</si>
  <si>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</si>
  <si>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</si>
  <si>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</si>
  <si>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</si>
  <si>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</si>
  <si>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</si>
  <si>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</si>
  <si>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</si>
  <si>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</si>
  <si>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</si>
  <si>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</si>
  <si>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</si>
  <si>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</si>
  <si>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</si>
  <si>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</si>
  <si>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</si>
  <si>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</si>
  <si>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</si>
  <si>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</si>
  <si>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</si>
  <si>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</si>
  <si>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</si>
  <si>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</si>
  <si>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</si>
  <si>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</si>
  <si>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</si>
  <si>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</si>
  <si>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</si>
  <si>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</si>
  <si>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</si>
  <si>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</si>
  <si>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</si>
  <si>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</si>
  <si>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</si>
  <si>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</si>
  <si>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</si>
  <si>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</si>
  <si>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</si>
  <si>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</si>
  <si>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</si>
  <si>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</si>
  <si>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</si>
  <si>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</si>
  <si>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</si>
  <si>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</si>
  <si>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</si>
  <si>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</si>
  <si>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</si>
  <si>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</si>
  <si>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</si>
  <si>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</si>
  <si>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</si>
  <si>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</si>
  <si>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</si>
  <si>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</si>
  <si>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</si>
  <si>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</si>
  <si>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</si>
  <si>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</si>
  <si>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</si>
  <si>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</si>
  <si>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</si>
  <si>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</si>
  <si>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</si>
  <si>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</si>
  <si>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</si>
  <si>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</si>
  <si>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</si>
  <si>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</si>
  <si>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</si>
  <si>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</si>
  <si>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</si>
  <si>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</si>
  <si>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</si>
  <si>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</si>
  <si>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</si>
  <si>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</si>
  <si>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</si>
  <si>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</si>
  <si>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</si>
  <si>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</si>
  <si>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</si>
  <si>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</si>
  <si>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</si>
  <si>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</si>
  <si>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</si>
  <si>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</si>
  <si>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</si>
  <si>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</si>
  <si>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</si>
  <si>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</si>
  <si>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</si>
  <si>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</si>
  <si>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</si>
  <si>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</si>
  <si>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</si>
  <si>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</si>
  <si>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</si>
  <si>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</si>
  <si>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</si>
  <si>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</si>
  <si>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</si>
  <si>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</si>
  <si>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</si>
  <si>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</si>
  <si>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</si>
  <si>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</si>
  <si>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</si>
  <si>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</si>
  <si>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</si>
  <si>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</si>
  <si>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</si>
  <si>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</si>
  <si>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</si>
  <si>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</si>
  <si>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</si>
  <si>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</si>
  <si>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</si>
  <si>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</si>
  <si>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</si>
  <si>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</si>
  <si>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</si>
  <si>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</si>
  <si>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</si>
  <si>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</si>
  <si>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</si>
  <si>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</si>
  <si>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</si>
  <si>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</si>
  <si>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</si>
  <si>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</si>
  <si>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</si>
  <si>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</si>
  <si>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</si>
  <si>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</si>
  <si>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</si>
  <si>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</si>
  <si>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</si>
  <si>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</si>
  <si>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</si>
  <si>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</si>
  <si>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</si>
  <si>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</si>
  <si>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</si>
  <si>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</si>
  <si>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</si>
  <si>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</si>
  <si>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</si>
  <si>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</si>
  <si>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</si>
  <si>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</si>
  <si>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</si>
  <si>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</si>
  <si>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</si>
  <si>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</si>
  <si>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</si>
  <si>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</si>
  <si>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</si>
  <si>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</si>
  <si>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</si>
  <si>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</si>
  <si>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</si>
  <si>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</si>
  <si>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</si>
  <si>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</si>
  <si>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</si>
  <si>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</si>
  <si>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</si>
  <si>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</si>
  <si>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</si>
  <si>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</si>
  <si>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</si>
  <si>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</si>
  <si>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</si>
  <si>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</si>
  <si>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</si>
  <si>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</si>
  <si>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</si>
  <si>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</si>
  <si>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</si>
  <si>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</si>
  <si>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</si>
  <si>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</si>
  <si>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</si>
  <si>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</si>
  <si>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</si>
  <si>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</si>
  <si>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</si>
  <si>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</si>
  <si>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</si>
  <si>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</si>
  <si>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</si>
  <si>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</si>
  <si>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</si>
  <si>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</si>
  <si>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</si>
  <si>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</si>
  <si>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</si>
  <si>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</si>
  <si>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</si>
  <si>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</si>
  <si>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</si>
  <si>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</si>
  <si>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</si>
  <si>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</si>
  <si>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</si>
  <si>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</si>
  <si>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</si>
  <si>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</si>
  <si>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</si>
  <si>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</si>
  <si>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</si>
  <si>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</si>
  <si>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</si>
  <si>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</si>
  <si>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</si>
  <si>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</si>
  <si>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</si>
  <si>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</si>
  <si>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</si>
  <si>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</si>
  <si>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</si>
  <si>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</si>
  <si>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</si>
  <si>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</si>
  <si>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</si>
  <si>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</si>
  <si>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</si>
  <si>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</si>
  <si>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</si>
  <si>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</si>
  <si>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</si>
  <si>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</si>
  <si>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</si>
  <si>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</si>
  <si>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</si>
  <si>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</si>
  <si>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</si>
  <si>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</si>
  <si>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</si>
  <si>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</si>
  <si>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</si>
  <si>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</si>
  <si>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</si>
  <si>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</si>
  <si>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</si>
  <si>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</si>
  <si>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</si>
  <si>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</si>
  <si>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</si>
  <si>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</si>
  <si>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</si>
  <si>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</si>
  <si>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</si>
  <si>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</si>
  <si>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</si>
  <si>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</si>
  <si>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</si>
  <si>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</si>
  <si>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</si>
  <si>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</si>
  <si>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</si>
  <si>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</si>
  <si>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</si>
  <si>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</si>
  <si>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</si>
  <si>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</si>
  <si>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</si>
  <si>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</si>
  <si>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</si>
  <si>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</si>
  <si>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</si>
  <si>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</si>
  <si>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</si>
  <si>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</si>
  <si>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</si>
  <si>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</si>
  <si>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</si>
  <si>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</si>
  <si>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</si>
  <si>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</si>
  <si>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</si>
  <si>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</si>
  <si>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</si>
  <si>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</si>
  <si>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</si>
  <si>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</si>
  <si>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</si>
  <si>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</si>
  <si>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</si>
  <si>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</si>
  <si>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</si>
  <si>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</si>
  <si>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</si>
  <si>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</si>
  <si>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</si>
  <si>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</si>
  <si>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</si>
  <si>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</si>
  <si>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</si>
  <si>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</si>
  <si>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</si>
  <si>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</si>
  <si>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</si>
  <si>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</si>
  <si>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</si>
  <si>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</si>
  <si>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</si>
  <si>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</si>
  <si>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</si>
  <si>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</si>
  <si>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</si>
  <si>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</si>
  <si>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</si>
  <si>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</si>
  <si>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</si>
  <si>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</si>
  <si>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</si>
  <si>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</si>
  <si>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</si>
  <si>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</si>
  <si>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</si>
  <si>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</si>
  <si>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</si>
  <si>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</si>
  <si>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</si>
  <si>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</si>
  <si>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</si>
  <si>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</si>
  <si>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</si>
  <si>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</si>
  <si>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</si>
  <si>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</si>
  <si>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</si>
  <si>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</si>
  <si>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</si>
  <si>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</si>
  <si>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</si>
  <si>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</si>
  <si>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</si>
  <si>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</si>
  <si>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</si>
  <si>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</si>
  <si>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</si>
  <si>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</si>
  <si>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</si>
  <si>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</si>
  <si>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</si>
  <si>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</si>
  <si>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</si>
  <si>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</si>
  <si>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</si>
  <si>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</si>
  <si>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</si>
  <si>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</si>
  <si>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</si>
  <si>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</si>
  <si>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</si>
  <si>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</si>
  <si>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</si>
  <si>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</si>
  <si>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</si>
  <si>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</si>
  <si>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</si>
  <si>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</si>
  <si>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</si>
  <si>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</si>
  <si>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</si>
  <si>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</si>
  <si>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</si>
  <si>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</si>
  <si>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</si>
  <si>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</si>
  <si>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</si>
  <si>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</si>
  <si>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</si>
  <si>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</si>
  <si>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</si>
  <si>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</si>
  <si>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</si>
  <si>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</si>
  <si>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</si>
  <si>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</si>
  <si>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</si>
  <si>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</si>
  <si>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</si>
  <si>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</si>
  <si>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</si>
  <si>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</si>
  <si>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</si>
  <si>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</si>
  <si>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</si>
  <si>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</si>
  <si>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</si>
  <si>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</si>
  <si>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</si>
  <si>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</si>
  <si>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</si>
  <si>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</si>
  <si>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</si>
  <si>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</si>
  <si>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</si>
  <si>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</si>
  <si>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</si>
  <si>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</si>
  <si>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</si>
  <si>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</si>
  <si>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</si>
  <si>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</si>
  <si>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</si>
  <si>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</si>
  <si>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</si>
  <si>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</si>
  <si>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</si>
  <si>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</si>
  <si>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</si>
  <si>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</si>
  <si>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</si>
  <si>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</si>
  <si>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</si>
  <si>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</si>
  <si>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</si>
  <si>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</si>
  <si>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</si>
  <si>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</si>
  <si>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</si>
  <si>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</si>
  <si>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</si>
  <si>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</si>
  <si>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</si>
  <si>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</si>
  <si>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</si>
  <si>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</si>
  <si>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</si>
  <si>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</si>
  <si>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</si>
  <si>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</si>
  <si>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</si>
  <si>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</si>
  <si>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</si>
  <si>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</si>
  <si>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</si>
  <si>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</si>
  <si>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</si>
  <si>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</si>
  <si>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</si>
  <si>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</si>
  <si>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</si>
  <si>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</si>
  <si>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</si>
  <si>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</si>
  <si>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</si>
  <si>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</si>
  <si>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</si>
  <si>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</si>
  <si>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</si>
  <si>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</si>
  <si>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</si>
  <si>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</si>
  <si>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</si>
  <si>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</si>
  <si>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</si>
  <si>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</si>
  <si>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</si>
  <si>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</si>
  <si>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</si>
  <si>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</si>
  <si>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</si>
  <si>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</si>
  <si>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</si>
  <si>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</si>
  <si>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</si>
  <si>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</si>
  <si>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</si>
  <si>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</si>
  <si>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</si>
  <si>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</si>
  <si>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</si>
  <si>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</si>
  <si>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</si>
  <si>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</si>
  <si>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</si>
  <si>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</si>
  <si>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</si>
  <si>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</si>
  <si>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</si>
  <si>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</si>
  <si>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</si>
  <si>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</si>
  <si>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</si>
  <si>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</si>
  <si>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</si>
  <si>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</si>
  <si>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</si>
  <si>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</si>
  <si>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</si>
  <si>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</si>
  <si>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</si>
  <si>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</si>
  <si>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</si>
  <si>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</si>
  <si>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</si>
  <si>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</si>
  <si>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</si>
  <si>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</si>
  <si>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</si>
  <si>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</si>
  <si>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</si>
  <si>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</si>
  <si>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</si>
  <si>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</si>
  <si>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</si>
  <si>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</si>
  <si>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</si>
  <si>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</si>
  <si>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</si>
  <si>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</si>
  <si>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</si>
  <si>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</si>
  <si>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</si>
  <si>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</si>
  <si>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</si>
  <si>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</si>
  <si>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</si>
  <si>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</si>
  <si>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</si>
  <si>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</si>
  <si>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</si>
  <si>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</si>
  <si>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</si>
  <si>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</si>
  <si>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</si>
  <si>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</si>
  <si>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</si>
  <si>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</si>
  <si>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</si>
  <si>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</si>
  <si>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</si>
  <si>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</si>
  <si>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</si>
  <si>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</si>
  <si>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</si>
  <si>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</si>
  <si>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</si>
  <si>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</si>
  <si>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</si>
  <si>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</si>
  <si>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</si>
  <si>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</si>
  <si>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</si>
  <si>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</si>
  <si>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</si>
  <si>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</si>
  <si>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</si>
  <si>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</si>
  <si>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</si>
  <si>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</si>
  <si>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</si>
  <si>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</si>
  <si>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</si>
  <si>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</si>
  <si>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</si>
  <si>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</si>
  <si>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</si>
  <si>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</si>
  <si>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</si>
  <si>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</si>
  <si>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</si>
  <si>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</si>
  <si>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</si>
  <si>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</si>
  <si>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</si>
  <si>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</si>
  <si>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</si>
  <si>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</si>
  <si>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</si>
  <si>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</si>
  <si>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</si>
  <si>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</si>
  <si>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</si>
  <si>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</si>
  <si>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</si>
  <si>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</si>
  <si>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</si>
  <si>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</si>
  <si>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</si>
  <si>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</si>
  <si>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</si>
  <si>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</si>
  <si>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</si>
  <si>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</si>
  <si>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</si>
  <si>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</si>
  <si>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</si>
  <si>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</si>
  <si>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</si>
  <si>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</si>
  <si>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</si>
  <si>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</si>
  <si>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</si>
  <si>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</si>
  <si>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</si>
  <si>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</si>
  <si>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</si>
  <si>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</si>
  <si>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</si>
  <si>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</si>
  <si>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</si>
  <si>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</si>
  <si>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</si>
  <si>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</si>
  <si>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</si>
  <si>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</si>
  <si>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</si>
  <si>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</si>
  <si>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</si>
  <si>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</si>
  <si>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</si>
  <si>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</si>
  <si>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</si>
  <si>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</si>
  <si>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</si>
  <si>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</si>
  <si>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</si>
  <si>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</si>
  <si>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</si>
  <si>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</si>
  <si>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</si>
  <si>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</si>
  <si>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</si>
  <si>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</si>
  <si>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</si>
  <si>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</si>
  <si>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</si>
  <si>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</si>
  <si>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</si>
  <si>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</si>
  <si>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</si>
  <si>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</si>
  <si>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</si>
  <si>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</si>
  <si>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</si>
  <si>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</si>
  <si>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</si>
  <si>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</si>
  <si>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</si>
  <si>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</si>
  <si>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</si>
  <si>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</si>
  <si>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</si>
  <si>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</si>
  <si>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</si>
  <si>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</si>
  <si>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</si>
  <si>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</si>
  <si>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</si>
  <si>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</si>
  <si>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</si>
  <si>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</si>
  <si>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</si>
  <si>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</si>
  <si>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</si>
  <si>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</si>
  <si>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</si>
  <si>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</si>
  <si>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</si>
  <si>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</si>
  <si>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</si>
  <si>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</si>
  <si>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</si>
  <si>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</si>
  <si>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</si>
  <si>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</si>
  <si>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</si>
  <si>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</si>
  <si>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</si>
  <si>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</si>
  <si>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</si>
  <si>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</si>
  <si>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</si>
  <si>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</si>
  <si>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</si>
  <si>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</si>
  <si>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</si>
  <si>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</si>
  <si>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</si>
  <si>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</si>
  <si>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</si>
  <si>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</si>
  <si>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</si>
  <si>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</si>
  <si>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</si>
  <si>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</si>
  <si>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</si>
  <si>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</si>
  <si>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</si>
  <si>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</si>
  <si>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</si>
  <si>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</si>
  <si>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</si>
  <si>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</si>
  <si>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</si>
  <si>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</si>
  <si>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</si>
  <si>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</si>
  <si>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</si>
  <si>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</si>
  <si>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</si>
  <si>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</si>
  <si>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</si>
  <si>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</si>
  <si>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</si>
  <si>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</si>
  <si>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</si>
  <si>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</si>
  <si>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</si>
  <si>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</si>
  <si>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</si>
  <si>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</si>
  <si>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</si>
  <si>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</si>
  <si>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</si>
  <si>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</si>
  <si>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</si>
  <si>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</si>
  <si>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</si>
  <si>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</si>
  <si>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</si>
  <si>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</si>
  <si>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</si>
  <si>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</si>
  <si>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</si>
  <si>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</si>
  <si>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</si>
  <si>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</si>
  <si>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</si>
  <si>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</si>
  <si>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</si>
  <si>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</si>
  <si>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</si>
  <si>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</si>
  <si>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</si>
  <si>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</si>
  <si>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</si>
  <si>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</si>
  <si>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</si>
  <si>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</si>
  <si>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</si>
  <si>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</si>
  <si>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</si>
  <si>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</si>
  <si>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</si>
  <si>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</si>
  <si>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</si>
  <si>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</si>
  <si>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</si>
  <si>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</si>
  <si>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</si>
  <si>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</si>
  <si>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</si>
  <si>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</si>
  <si>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</si>
  <si>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</si>
  <si>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</si>
  <si>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</si>
  <si>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</si>
  <si>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</si>
  <si>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</si>
  <si>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</si>
  <si>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</si>
  <si>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</si>
  <si>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</si>
  <si>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</si>
  <si>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</si>
  <si>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</si>
  <si>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</si>
  <si>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</si>
  <si>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</si>
  <si>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</si>
  <si>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</si>
  <si>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</si>
  <si>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</si>
  <si>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</si>
  <si>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</si>
  <si>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</si>
  <si>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</si>
  <si>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</si>
  <si>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</si>
  <si>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</si>
  <si>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</si>
  <si>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</si>
  <si>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</si>
  <si>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</si>
  <si>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</si>
  <si>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</si>
  <si>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</si>
  <si>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</si>
  <si>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</si>
  <si>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</si>
  <si>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</si>
  <si>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</si>
  <si>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</si>
  <si>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</si>
  <si>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</si>
  <si>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</si>
  <si>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</si>
  <si>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</si>
  <si>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</si>
  <si>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</si>
  <si>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</si>
  <si>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</si>
  <si>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</si>
  <si>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</si>
  <si>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</si>
  <si>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</si>
  <si>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</si>
  <si>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</si>
  <si>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</si>
  <si>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</si>
  <si>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</si>
  <si>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</si>
  <si>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</si>
  <si>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</si>
  <si>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</si>
  <si>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</si>
  <si>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</si>
  <si>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</si>
  <si>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</si>
  <si>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</si>
  <si>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</si>
  <si>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</si>
  <si>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</si>
  <si>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</si>
  <si>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</si>
  <si>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</si>
  <si>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</si>
  <si>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</si>
  <si>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</si>
  <si>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</si>
  <si>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</si>
  <si>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</si>
  <si>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</si>
  <si>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</si>
  <si>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</si>
  <si>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</si>
  <si>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</si>
  <si>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</si>
  <si>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</si>
  <si>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</si>
  <si>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</si>
  <si>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</si>
  <si>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</si>
  <si>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</si>
  <si>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</si>
  <si>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</si>
  <si>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</si>
  <si>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</si>
  <si>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</si>
  <si>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</si>
  <si>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</si>
  <si>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</si>
  <si>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</si>
  <si>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</si>
  <si>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</si>
  <si>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</si>
  <si>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</si>
  <si>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</si>
  <si>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</si>
  <si>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</si>
  <si>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</si>
  <si>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</si>
  <si>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</si>
  <si>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</si>
  <si>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</si>
  <si>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</si>
  <si>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</si>
  <si>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</si>
  <si>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</si>
  <si>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</si>
  <si>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</si>
  <si>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</si>
  <si>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</si>
  <si>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</si>
  <si>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</si>
  <si>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</si>
  <si>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</si>
  <si>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</si>
  <si>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</si>
  <si>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</si>
  <si>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</si>
  <si>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</si>
  <si>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</si>
  <si>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</si>
  <si>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</si>
  <si>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</si>
  <si>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</si>
  <si>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</si>
  <si>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</si>
  <si>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</si>
  <si>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</si>
  <si>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</si>
  <si>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</si>
  <si>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</si>
  <si>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</si>
  <si>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</si>
  <si>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</si>
  <si>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</si>
  <si>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</si>
  <si>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</si>
  <si>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</si>
  <si>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</si>
  <si>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</si>
  <si>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</si>
  <si>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</si>
  <si>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</si>
  <si>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</si>
  <si>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</si>
  <si>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</si>
  <si>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</si>
  <si>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</si>
  <si>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</si>
  <si>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</si>
  <si>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</si>
  <si>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</si>
  <si>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</si>
  <si>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</si>
  <si>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</si>
  <si>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</si>
  <si>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</si>
  <si>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</si>
  <si>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</si>
  <si>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</si>
  <si>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</si>
  <si>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</si>
  <si>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</si>
  <si>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</si>
  <si>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</si>
  <si>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</si>
  <si>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</si>
  <si>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</si>
  <si>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</si>
  <si>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</si>
  <si>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</si>
  <si>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</si>
  <si>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</si>
  <si>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</si>
  <si>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</si>
  <si>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</si>
  <si>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</si>
  <si>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</si>
  <si>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</si>
  <si>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</si>
  <si>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</si>
  <si>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</si>
  <si>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</si>
  <si>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</si>
  <si>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</si>
  <si>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</si>
  <si>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</si>
  <si>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</si>
  <si>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</si>
  <si>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</si>
  <si>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</si>
  <si>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</si>
  <si>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</si>
  <si>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</si>
  <si>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</si>
  <si>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</si>
  <si>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</si>
  <si>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</si>
  <si>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</si>
  <si>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</si>
  <si>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</si>
  <si>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</si>
  <si>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</si>
  <si>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</si>
  <si>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</si>
  <si>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</si>
  <si>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</si>
  <si>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</si>
  <si>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</si>
  <si>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</si>
  <si>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</si>
  <si>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</si>
  <si>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</si>
  <si>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</si>
  <si>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</si>
  <si>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</si>
  <si>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</si>
  <si>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</si>
  <si>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</si>
  <si>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</si>
  <si>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</si>
  <si>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</si>
  <si>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</si>
  <si>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</si>
  <si>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</si>
  <si>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</si>
  <si>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</si>
  <si>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</si>
  <si>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</si>
  <si>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</si>
  <si>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</si>
  <si>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</si>
  <si>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</si>
  <si>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</si>
  <si>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</si>
  <si>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</si>
  <si>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</si>
  <si>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</si>
  <si>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</si>
  <si>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</si>
  <si>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</si>
  <si>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</si>
  <si>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</si>
  <si>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</si>
  <si>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</si>
  <si>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</si>
  <si>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</si>
  <si>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</si>
  <si>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</si>
  <si>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</si>
  <si>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</si>
  <si>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</si>
  <si>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</si>
  <si>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</si>
  <si>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</si>
  <si>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</si>
  <si>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</si>
  <si>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</si>
  <si>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</si>
  <si>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</si>
  <si>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</si>
  <si>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</si>
  <si>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</si>
  <si>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</si>
  <si>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</si>
  <si>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</si>
  <si>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</si>
  <si>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</si>
  <si>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</si>
  <si>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</si>
  <si>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</si>
  <si>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</si>
  <si>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</si>
  <si>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</si>
  <si>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</si>
  <si>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</si>
  <si>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</si>
  <si>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</si>
  <si>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</si>
  <si>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</si>
  <si>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</si>
  <si>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</si>
  <si>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</si>
  <si>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</si>
  <si>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</si>
  <si>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</si>
  <si>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</si>
  <si>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</si>
  <si>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</si>
  <si>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</si>
  <si>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</si>
  <si>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</si>
  <si>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</si>
  <si>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</si>
  <si>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</si>
  <si>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</si>
  <si>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</si>
  <si>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</si>
  <si>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</si>
  <si>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</si>
  <si>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</si>
  <si>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</si>
  <si>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</si>
  <si>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</si>
  <si>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</si>
  <si>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</si>
  <si>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</si>
  <si>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</si>
  <si>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</si>
  <si>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</si>
  <si>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</si>
  <si>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</si>
  <si>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</si>
  <si>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</si>
  <si>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</si>
  <si>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</si>
  <si>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</si>
  <si>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</si>
  <si>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</si>
  <si>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</si>
  <si>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</si>
  <si>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</si>
  <si>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</si>
  <si>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</si>
  <si>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</si>
  <si>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</si>
  <si>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</si>
  <si>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</si>
  <si>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</si>
  <si>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</si>
  <si>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</si>
  <si>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</si>
  <si>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</si>
  <si>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</si>
  <si>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</si>
  <si>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</si>
  <si>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</si>
  <si>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</si>
  <si>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</si>
  <si>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</si>
  <si>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</si>
  <si>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</si>
  <si>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</si>
  <si>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</si>
  <si>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</si>
  <si>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</si>
  <si>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</si>
  <si>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</si>
  <si>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</si>
  <si>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</si>
  <si>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</si>
  <si>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</si>
  <si>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</si>
  <si>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</si>
  <si>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</si>
  <si>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</si>
  <si>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</si>
  <si>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</si>
  <si>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</si>
  <si>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</si>
  <si>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</si>
  <si>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</si>
  <si>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</si>
  <si>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</si>
  <si>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</si>
  <si>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</si>
  <si>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</si>
  <si>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</si>
  <si>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</si>
  <si>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</si>
  <si>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</si>
  <si>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</si>
  <si>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</si>
  <si>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</si>
  <si>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</si>
  <si>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</si>
  <si>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</si>
  <si>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</si>
  <si>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</si>
  <si>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</si>
  <si>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</si>
  <si>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</si>
  <si>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</si>
  <si>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</si>
  <si>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</si>
  <si>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</si>
  <si>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</si>
  <si>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</si>
  <si>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</si>
  <si>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</si>
  <si>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</si>
  <si>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</si>
  <si>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</si>
  <si>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</si>
  <si>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</si>
  <si>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</si>
  <si>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</si>
  <si>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</si>
  <si>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</si>
  <si>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</si>
  <si>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</si>
  <si>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</si>
  <si>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</si>
  <si>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</si>
  <si>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</si>
  <si>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</si>
  <si>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</si>
  <si>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</si>
  <si>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</si>
  <si>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</si>
  <si>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</si>
  <si>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</si>
  <si>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</si>
  <si>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</si>
  <si>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</si>
  <si>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</si>
  <si>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</si>
  <si>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</si>
  <si>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</si>
  <si>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</si>
  <si>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</si>
  <si>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</si>
  <si>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</si>
  <si>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</si>
  <si>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</si>
  <si>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</si>
  <si>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</si>
  <si>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</si>
  <si>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</si>
  <si>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</si>
  <si>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</si>
  <si>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</si>
  <si>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</si>
  <si>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</si>
  <si>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</si>
  <si>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</si>
  <si>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</si>
  <si>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</si>
  <si>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</si>
  <si>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</si>
  <si>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</si>
  <si>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</si>
  <si>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</si>
  <si>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</si>
  <si>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</si>
  <si>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</si>
  <si>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</si>
  <si>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</si>
  <si>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</si>
  <si>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</si>
  <si>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</si>
  <si>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</si>
  <si>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</si>
  <si>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</si>
  <si>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</si>
  <si>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</si>
  <si>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</si>
  <si>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</si>
  <si>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</si>
  <si>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</si>
  <si>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</si>
  <si>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</si>
  <si>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</si>
  <si>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</si>
  <si>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</si>
  <si>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</si>
  <si>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</si>
  <si>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</si>
  <si>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</si>
  <si>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</si>
  <si>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</si>
  <si>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</si>
  <si>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</si>
  <si>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</si>
  <si>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</si>
  <si>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</si>
  <si>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</si>
  <si>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</si>
  <si>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</si>
  <si>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</si>
  <si>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</si>
  <si>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</si>
  <si>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</si>
  <si>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</si>
  <si>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</si>
  <si>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</si>
  <si>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</si>
  <si>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</si>
  <si>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</si>
  <si>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</si>
  <si>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</si>
  <si>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</si>
  <si>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</si>
  <si>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</si>
  <si>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</si>
  <si>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</si>
  <si>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</si>
  <si>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</si>
  <si>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</si>
  <si>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</si>
  <si>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</si>
  <si>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</si>
  <si>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</si>
  <si>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</si>
  <si>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</si>
  <si>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</si>
  <si>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</si>
  <si>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</si>
  <si>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</si>
  <si>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</si>
  <si>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</si>
  <si>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</si>
  <si>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</si>
  <si>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</si>
  <si>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</si>
  <si>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</si>
  <si>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</si>
  <si>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</si>
  <si>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</si>
  <si>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</si>
  <si>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</si>
  <si>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</si>
  <si>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</si>
  <si>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</si>
  <si>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</si>
  <si>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</si>
  <si>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</si>
  <si>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</si>
  <si>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</si>
  <si>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</si>
  <si>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</si>
  <si>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</si>
  <si>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</si>
  <si>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</si>
  <si>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</si>
  <si>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</si>
  <si>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</si>
  <si>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</si>
  <si>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</si>
  <si>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</si>
  <si>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</si>
  <si>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</si>
  <si>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</si>
  <si>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</si>
  <si>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</si>
  <si>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</si>
  <si>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</si>
  <si>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</si>
  <si>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</si>
  <si>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</si>
  <si>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</si>
  <si>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</si>
  <si>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</si>
  <si>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</si>
  <si>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</si>
  <si>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</si>
  <si>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</si>
  <si>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</si>
  <si>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</si>
  <si>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</si>
  <si>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</si>
  <si>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</si>
  <si>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</si>
  <si>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</si>
  <si>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</si>
  <si>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</si>
  <si>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</si>
  <si>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</si>
  <si>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</si>
  <si>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</si>
  <si>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</si>
  <si>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</si>
  <si>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</si>
  <si>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</si>
  <si>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</si>
  <si>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</si>
  <si>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</si>
  <si>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</si>
  <si>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</si>
  <si>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</si>
  <si>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</si>
  <si>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</si>
  <si>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</si>
  <si>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</si>
  <si>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</si>
  <si>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</si>
  <si>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</si>
  <si>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</si>
  <si>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</si>
  <si>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</si>
  <si>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</si>
  <si>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</si>
  <si>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</si>
  <si>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</si>
  <si>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</si>
  <si>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</si>
  <si>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</si>
  <si>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</si>
  <si>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</si>
  <si>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</si>
  <si>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</si>
  <si>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</si>
  <si>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</si>
  <si>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</si>
  <si>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</si>
  <si>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</si>
  <si>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</si>
  <si>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</si>
  <si>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</si>
  <si>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</si>
  <si>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</si>
  <si>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</si>
  <si>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</si>
  <si>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</si>
  <si>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</si>
  <si>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</si>
  <si>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</si>
  <si>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</si>
  <si>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</si>
  <si>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</si>
  <si>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</si>
  <si>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</si>
  <si>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</si>
  <si>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</si>
  <si>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</si>
  <si>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</si>
  <si>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</si>
  <si>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</si>
  <si>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</si>
  <si>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</si>
  <si>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</si>
  <si>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</si>
  <si>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</si>
  <si>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</si>
  <si>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</si>
  <si>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</si>
  <si>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</si>
  <si>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</si>
  <si>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</si>
  <si>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</si>
  <si>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</si>
  <si>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</si>
  <si>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</si>
  <si>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</si>
  <si>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</si>
  <si>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</si>
  <si>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</si>
  <si>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</si>
  <si>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</si>
  <si>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</si>
  <si>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</si>
  <si>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</si>
  <si>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</si>
  <si>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</si>
  <si>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</si>
  <si>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</si>
  <si>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</si>
  <si>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</si>
  <si>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</si>
  <si>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</si>
  <si>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</si>
  <si>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</si>
  <si>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</si>
  <si>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</si>
  <si>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</si>
  <si>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</si>
  <si>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</si>
  <si>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</si>
  <si>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</si>
  <si>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</si>
  <si>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</si>
  <si>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</si>
  <si>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</si>
  <si>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</si>
  <si>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</si>
  <si>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</si>
  <si>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</si>
  <si>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</si>
  <si>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</si>
  <si>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</si>
  <si>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</si>
  <si>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</si>
  <si>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</si>
  <si>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</si>
  <si>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</si>
  <si>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</si>
  <si>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</si>
  <si>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</si>
  <si>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</si>
  <si>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</si>
  <si>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</si>
  <si>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</si>
  <si>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</si>
  <si>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</si>
  <si>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</si>
  <si>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</si>
  <si>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</si>
  <si>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</si>
  <si>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</si>
  <si>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</si>
  <si>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</si>
  <si>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</si>
  <si>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</si>
  <si>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</si>
  <si>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</si>
  <si>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</si>
  <si>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</si>
  <si>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</si>
  <si>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</si>
  <si>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</si>
  <si>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</si>
  <si>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</si>
  <si>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</si>
  <si>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</si>
  <si>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</si>
  <si>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</si>
  <si>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</si>
  <si>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</si>
  <si>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</si>
  <si>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</si>
  <si>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</si>
  <si>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</si>
  <si>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</si>
  <si>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</si>
  <si>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</si>
  <si>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</si>
  <si>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</si>
  <si>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</si>
  <si>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</si>
  <si>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</si>
  <si>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</si>
  <si>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</si>
  <si>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</si>
  <si>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</si>
  <si>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</si>
  <si>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</si>
  <si>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</si>
  <si>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</si>
  <si>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</si>
  <si>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</si>
  <si>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</si>
  <si>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</si>
  <si>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</si>
  <si>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</si>
  <si>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</si>
  <si>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</si>
  <si>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</si>
  <si>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</si>
  <si>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</si>
  <si>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</si>
  <si>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</si>
  <si>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</si>
  <si>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</si>
  <si>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</si>
  <si>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</si>
  <si>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</si>
  <si>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</si>
  <si>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</si>
  <si>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</si>
  <si>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</si>
  <si>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</si>
  <si>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</si>
  <si>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</si>
  <si>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</si>
  <si>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</si>
  <si>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</si>
  <si>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</si>
  <si>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</si>
  <si>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</si>
  <si>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</si>
  <si>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</si>
  <si>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</si>
  <si>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</si>
  <si>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</si>
  <si>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</si>
  <si>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</si>
  <si>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</si>
  <si>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</si>
  <si>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</si>
  <si>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</si>
  <si>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</si>
  <si>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</si>
  <si>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</si>
  <si>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</si>
  <si>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</si>
  <si>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</si>
  <si>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</si>
  <si>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</si>
  <si>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</si>
  <si>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</si>
  <si>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</si>
  <si>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</si>
  <si>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</si>
  <si>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</si>
  <si>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</si>
  <si>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</si>
  <si>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</si>
  <si>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</si>
  <si>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</si>
  <si>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</si>
  <si>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</si>
  <si>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</si>
  <si>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</si>
  <si>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</si>
  <si>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</si>
  <si>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</si>
  <si>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</si>
  <si>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</si>
  <si>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</si>
  <si>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</si>
  <si>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</si>
  <si>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</si>
  <si>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</si>
  <si>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</si>
  <si>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</si>
  <si>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</si>
  <si>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</si>
  <si>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</si>
  <si>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</si>
  <si>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</si>
  <si>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</si>
  <si>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</si>
  <si>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</si>
  <si>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</si>
  <si>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</si>
  <si>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</si>
  <si>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</si>
  <si>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</si>
  <si>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</si>
  <si>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</si>
  <si>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</si>
  <si>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</si>
  <si>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</si>
  <si>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</si>
  <si>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</si>
  <si>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</si>
  <si>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</si>
  <si>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</si>
  <si>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</si>
  <si>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</si>
  <si>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</si>
  <si>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</si>
  <si>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</si>
  <si>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</si>
  <si>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</si>
  <si>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</si>
  <si>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</si>
  <si>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</si>
  <si>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</si>
  <si>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</si>
  <si>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</si>
  <si>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</si>
  <si>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</si>
  <si>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</si>
  <si>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</si>
  <si>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</si>
  <si>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</si>
  <si>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</si>
  <si>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</si>
  <si>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</si>
  <si>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</si>
  <si>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</si>
  <si>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</si>
  <si>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</si>
  <si>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</si>
  <si>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</si>
  <si>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</si>
  <si>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</si>
  <si>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</si>
  <si>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</si>
  <si>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</si>
  <si>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</si>
  <si>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</si>
  <si>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</si>
  <si>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</si>
  <si>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</si>
  <si>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</si>
  <si>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</si>
  <si>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</si>
  <si>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</si>
  <si>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</si>
  <si>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</si>
  <si>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</si>
  <si>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</si>
  <si>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</si>
  <si>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</si>
  <si>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</si>
  <si>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</si>
  <si>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</si>
  <si>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</si>
  <si>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</si>
  <si>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</si>
  <si>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</si>
  <si>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</si>
  <si>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</si>
  <si>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</si>
  <si>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</si>
  <si>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</si>
  <si>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</si>
  <si>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</si>
  <si>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</si>
  <si>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</si>
  <si>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</si>
  <si>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</si>
  <si>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</si>
  <si>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</si>
  <si>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</si>
  <si>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</si>
  <si>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</si>
  <si>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</si>
  <si>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</si>
  <si>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</si>
  <si>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</si>
  <si>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</si>
  <si>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</si>
  <si>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</si>
  <si>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</si>
  <si>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</si>
  <si>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</si>
  <si>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</si>
  <si>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</si>
  <si>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</si>
  <si>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</si>
  <si>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</si>
  <si>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</si>
  <si>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</si>
  <si>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</si>
  <si>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</si>
  <si>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</si>
  <si>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</si>
  <si>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</si>
  <si>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</si>
  <si>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</si>
  <si>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</si>
  <si>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</si>
  <si>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</si>
  <si>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</si>
  <si>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</si>
  <si>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</si>
  <si>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</si>
  <si>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</si>
  <si>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</si>
  <si>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</si>
  <si>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</si>
  <si>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</si>
  <si>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</si>
  <si>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</si>
  <si>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</si>
  <si>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</si>
  <si>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</si>
  <si>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</si>
  <si>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</si>
  <si>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</si>
  <si>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</si>
  <si>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</si>
  <si>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</si>
  <si>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</si>
  <si>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</si>
  <si>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</si>
  <si>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</si>
  <si>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</si>
  <si>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</si>
  <si>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</si>
  <si>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</si>
  <si>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</si>
  <si>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</si>
  <si>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</si>
  <si>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</si>
  <si>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</si>
  <si>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</si>
  <si>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</si>
  <si>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</si>
  <si>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</si>
  <si>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</si>
  <si>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</si>
  <si>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</si>
  <si>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</si>
  <si>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</si>
  <si>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</si>
  <si>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</si>
  <si>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</si>
  <si>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</si>
  <si>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</si>
  <si>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</si>
  <si>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</si>
  <si>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</si>
  <si>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</si>
  <si>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</si>
  <si>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</si>
  <si>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</si>
  <si>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</si>
  <si>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</si>
  <si>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</si>
  <si>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</si>
  <si>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</si>
  <si>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</si>
  <si>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</si>
  <si>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</si>
  <si>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</si>
  <si>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</si>
  <si>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</si>
  <si>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</si>
  <si>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</si>
  <si>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</si>
  <si>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</si>
  <si>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</si>
  <si>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</si>
  <si>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</si>
  <si>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</si>
  <si>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</si>
  <si>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</si>
  <si>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</si>
  <si>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</si>
  <si>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</si>
  <si>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</si>
  <si>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</si>
  <si>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</si>
  <si>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</si>
  <si>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</si>
  <si>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</si>
  <si>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</si>
  <si>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</si>
  <si>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</si>
  <si>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</si>
  <si>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</si>
  <si>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</si>
  <si>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</si>
  <si>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</si>
  <si>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</si>
  <si>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</si>
  <si>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</si>
  <si>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</si>
  <si>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</si>
  <si>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</si>
  <si>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</si>
  <si>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</si>
  <si>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</si>
  <si>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</si>
  <si>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</si>
  <si>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</si>
  <si>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</si>
  <si>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</si>
  <si>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</si>
  <si>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</si>
  <si>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</si>
  <si>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</si>
  <si>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</si>
  <si>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</si>
  <si>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</si>
  <si>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</si>
  <si>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</si>
  <si>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</si>
  <si>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</si>
  <si>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</si>
  <si>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</si>
  <si>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</si>
  <si>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</si>
  <si>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</si>
  <si>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</si>
  <si>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</si>
  <si>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</si>
  <si>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</si>
  <si>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</si>
  <si>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</si>
  <si>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</si>
  <si>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</si>
  <si>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</si>
  <si>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</si>
  <si>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</si>
  <si>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</si>
  <si>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</si>
  <si>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</si>
  <si>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</si>
  <si>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</si>
  <si>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</si>
  <si>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</si>
  <si>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</si>
  <si>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</si>
  <si>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</si>
  <si>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</si>
  <si>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</si>
  <si>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</si>
  <si>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</si>
  <si>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</si>
  <si>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</si>
  <si>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</si>
  <si>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</si>
  <si>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</si>
  <si>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</si>
  <si>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</si>
  <si>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</si>
  <si>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</si>
  <si>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</si>
  <si>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</si>
  <si>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</si>
  <si>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</si>
  <si>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</si>
  <si>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</si>
  <si>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</si>
  <si>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</si>
  <si>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</si>
  <si>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</si>
  <si>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</si>
  <si>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</si>
  <si>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</si>
  <si>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</si>
  <si>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</si>
  <si>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</si>
  <si>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</si>
  <si>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</si>
  <si>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</si>
  <si>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</si>
  <si>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</si>
  <si>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</si>
  <si>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</si>
  <si>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</si>
  <si>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</si>
  <si>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</si>
  <si>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</si>
  <si>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</si>
  <si>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</si>
  <si>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</si>
  <si>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</si>
  <si>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</si>
  <si>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</si>
  <si>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</si>
  <si>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</si>
  <si>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</si>
  <si>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</si>
  <si>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</si>
  <si>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</si>
  <si>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</si>
  <si>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</si>
  <si>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</si>
  <si>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</si>
  <si>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</si>
  <si>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</si>
  <si>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</si>
  <si>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</si>
  <si>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</si>
  <si>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</si>
  <si>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</si>
  <si>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</si>
  <si>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</si>
  <si>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</si>
  <si>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</si>
  <si>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</si>
  <si>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</si>
  <si>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</si>
  <si>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</si>
  <si>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</si>
  <si>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</si>
  <si>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</si>
  <si>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</si>
  <si>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</si>
  <si>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</si>
  <si>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</si>
  <si>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</si>
  <si>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</si>
  <si>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</si>
  <si>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</si>
  <si>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</si>
  <si>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</si>
  <si>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</si>
  <si>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</si>
  <si>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</si>
  <si>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</si>
  <si>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</si>
  <si>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</si>
  <si>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</si>
  <si>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</si>
  <si>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</si>
  <si>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</si>
  <si>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</si>
  <si>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</si>
  <si>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</si>
  <si>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</si>
  <si>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</si>
  <si>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</si>
  <si>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</si>
  <si>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</si>
  <si>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</si>
  <si>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</si>
  <si>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</si>
  <si>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</si>
  <si>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</si>
  <si>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</si>
  <si>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</si>
  <si>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</si>
  <si>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</si>
  <si>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</si>
  <si>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</si>
  <si>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</si>
  <si>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</si>
  <si>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</si>
  <si>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</si>
  <si>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</si>
  <si>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</si>
  <si>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</si>
  <si>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</si>
  <si>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</si>
  <si>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</si>
  <si>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</si>
  <si>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</si>
  <si>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</si>
  <si>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</si>
  <si>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</si>
  <si>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</si>
  <si>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</si>
  <si>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</si>
  <si>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</si>
  <si>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</si>
  <si>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</si>
  <si>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</si>
  <si>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</si>
  <si>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</si>
  <si>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</si>
  <si>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</si>
  <si>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</si>
  <si>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</si>
  <si>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</si>
  <si>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</si>
  <si>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</si>
  <si>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</si>
  <si>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</si>
  <si>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</si>
  <si>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</si>
  <si>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</si>
  <si>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</si>
  <si>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</si>
  <si>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</si>
  <si>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</si>
  <si>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</si>
  <si>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</si>
  <si>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</si>
  <si>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</si>
  <si>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</si>
  <si>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</si>
  <si>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</si>
  <si>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</si>
  <si>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</si>
  <si>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</si>
  <si>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</si>
  <si>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</si>
  <si>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</si>
  <si>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</si>
  <si>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</si>
  <si>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</si>
  <si>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</si>
  <si>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</si>
  <si>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</si>
  <si>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</si>
  <si>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</si>
  <si>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</si>
  <si>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</si>
  <si>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</si>
  <si>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</si>
  <si>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</si>
  <si>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</si>
  <si>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</si>
  <si>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</si>
  <si>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</si>
  <si>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</si>
  <si>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</si>
  <si>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</si>
  <si>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</si>
  <si>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</si>
  <si>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</si>
  <si>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</si>
  <si>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</si>
  <si>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</si>
  <si>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</si>
  <si>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</si>
  <si>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</si>
  <si>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</si>
  <si>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</si>
  <si>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</si>
  <si>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</si>
  <si>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</si>
  <si>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</si>
  <si>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</si>
  <si>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</si>
  <si>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</si>
  <si>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</si>
  <si>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</si>
  <si>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</si>
  <si>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</si>
  <si>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</si>
  <si>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</si>
  <si>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</si>
  <si>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</si>
  <si>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</si>
  <si>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</si>
  <si>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</si>
  <si>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</si>
  <si>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</si>
  <si>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</si>
  <si>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</si>
  <si>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</si>
  <si>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</si>
  <si>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</si>
  <si>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</si>
  <si>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</si>
  <si>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</si>
  <si>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</si>
  <si>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</si>
  <si>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</si>
  <si>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</si>
  <si>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</si>
  <si>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</si>
  <si>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</si>
  <si>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</si>
  <si>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</si>
  <si>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</si>
  <si>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</si>
  <si>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</si>
  <si>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</si>
  <si>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</si>
  <si>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</si>
  <si>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</si>
  <si>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</si>
  <si>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</si>
  <si>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</si>
  <si>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</si>
  <si>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</si>
  <si>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</si>
  <si>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</si>
  <si>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</si>
  <si>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</si>
  <si>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</si>
  <si>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</si>
  <si>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</si>
  <si>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</si>
  <si>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</si>
  <si>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</si>
  <si>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</si>
  <si>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</si>
  <si>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</si>
  <si>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</si>
  <si>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</si>
  <si>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</si>
  <si>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</si>
  <si>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</si>
  <si>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</si>
  <si>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</si>
  <si>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</si>
  <si>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</si>
  <si>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</si>
  <si>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</si>
  <si>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</si>
  <si>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</si>
  <si>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</si>
  <si>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</si>
  <si>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</si>
  <si>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</si>
  <si>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</si>
  <si>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</si>
  <si>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</si>
  <si>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</si>
  <si>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</si>
  <si>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</si>
  <si>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</si>
  <si>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</si>
  <si>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</si>
  <si>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</si>
  <si>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</si>
  <si>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</si>
  <si>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</si>
  <si>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</si>
  <si>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</si>
  <si>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</si>
  <si>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</si>
  <si>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</si>
  <si>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</si>
  <si>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</si>
  <si>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</si>
  <si>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</si>
  <si>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</si>
  <si>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</si>
  <si>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</si>
  <si>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</si>
  <si>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</si>
  <si>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</si>
  <si>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</si>
  <si>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</si>
  <si>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</si>
  <si>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</si>
  <si>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</si>
  <si>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</si>
  <si>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</si>
  <si>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</si>
  <si>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</si>
  <si>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</si>
  <si>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</si>
  <si>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</si>
  <si>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</si>
  <si>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</si>
  <si>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</si>
  <si>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</si>
  <si>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</si>
  <si>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</si>
  <si>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</si>
  <si>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</si>
  <si>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</si>
  <si>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</si>
  <si>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</si>
  <si>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</si>
  <si>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</si>
  <si>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</si>
  <si>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</si>
  <si>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</si>
  <si>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</si>
  <si>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</si>
  <si>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</si>
  <si>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</si>
  <si>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</si>
  <si>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</si>
  <si>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</si>
  <si>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</si>
  <si>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</si>
  <si>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</si>
  <si>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</si>
  <si>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</si>
  <si>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</si>
  <si>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</si>
  <si>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</si>
  <si>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</si>
  <si>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</si>
  <si>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</si>
  <si>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</si>
  <si>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</si>
  <si>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</si>
  <si>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</si>
  <si>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</si>
  <si>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</si>
  <si>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</si>
  <si>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</si>
  <si>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</si>
  <si>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</si>
  <si>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</si>
  <si>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</si>
  <si>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</si>
  <si>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</si>
  <si>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</si>
  <si>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</si>
  <si>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</si>
  <si>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</si>
  <si>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</si>
  <si>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</si>
  <si>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</si>
  <si>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</si>
  <si>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</si>
  <si>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</si>
  <si>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</si>
  <si>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</si>
  <si>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</si>
  <si>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</si>
  <si>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</si>
  <si>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</si>
  <si>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</si>
  <si>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</si>
  <si>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</si>
  <si>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</si>
  <si>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</si>
  <si>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</si>
  <si>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</si>
  <si>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</si>
  <si>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</si>
  <si>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</si>
  <si>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</si>
  <si>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</si>
  <si>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</si>
  <si>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</si>
  <si>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</si>
  <si>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</si>
  <si>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</si>
  <si>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</si>
  <si>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</si>
  <si>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</si>
  <si>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</si>
  <si>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</si>
  <si>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</si>
  <si>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</si>
  <si>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</si>
  <si>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</si>
  <si>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</si>
  <si>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</si>
  <si>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</si>
  <si>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</si>
  <si>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</si>
  <si>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</si>
  <si>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</si>
  <si>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</si>
  <si>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</si>
  <si>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</si>
  <si>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</si>
  <si>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</si>
  <si>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</si>
  <si>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</si>
  <si>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</si>
  <si>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</si>
  <si>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</si>
  <si>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</si>
  <si>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</si>
  <si>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</si>
  <si>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</si>
  <si>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</si>
  <si>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</si>
  <si>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</si>
  <si>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</si>
  <si>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</si>
  <si>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</si>
  <si>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</si>
  <si>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</si>
  <si>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</si>
  <si>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</si>
  <si>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</si>
  <si>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</si>
  <si>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</si>
  <si>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</si>
  <si>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</si>
  <si>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</si>
  <si>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</si>
  <si>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</si>
  <si>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</si>
  <si>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</si>
  <si>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</si>
  <si>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</si>
  <si>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</si>
  <si>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</si>
  <si>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</si>
  <si>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</si>
  <si>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</si>
  <si>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</si>
  <si>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</si>
  <si>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</si>
  <si>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</si>
  <si>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</si>
  <si>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</si>
  <si>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</si>
  <si>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</si>
  <si>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</si>
  <si>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</si>
  <si>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</si>
  <si>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</si>
  <si>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</si>
  <si>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</si>
  <si>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</si>
  <si>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</si>
  <si>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</si>
  <si>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</si>
  <si>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</si>
  <si>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</si>
  <si>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</si>
  <si>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</si>
  <si>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</si>
  <si>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</si>
  <si>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</si>
  <si>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</si>
  <si>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</si>
  <si>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</si>
  <si>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</si>
  <si>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</si>
  <si>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</si>
  <si>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</si>
  <si>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</si>
  <si>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</si>
  <si>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</si>
  <si>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</si>
  <si>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</si>
  <si>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</si>
  <si>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</si>
  <si>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</si>
  <si>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</si>
  <si>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</si>
  <si>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</si>
  <si>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</si>
  <si>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</si>
  <si>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</si>
  <si>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</si>
  <si>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</si>
  <si>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</si>
  <si>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</si>
  <si>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</si>
  <si>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</si>
  <si>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</si>
  <si>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</si>
  <si>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</si>
  <si>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</si>
  <si>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</si>
  <si>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</si>
  <si>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</si>
  <si>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</si>
  <si>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</si>
  <si>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</si>
  <si>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</si>
  <si>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</si>
  <si>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</si>
  <si>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</si>
  <si>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</si>
  <si>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</si>
  <si>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</si>
  <si>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</si>
  <si>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</si>
  <si>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</si>
  <si>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</si>
  <si>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</si>
  <si>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</si>
  <si>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</si>
  <si>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</si>
  <si>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</si>
  <si>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</si>
  <si>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</si>
  <si>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</si>
  <si>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</si>
  <si>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</si>
  <si>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</si>
  <si>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</si>
  <si>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</si>
  <si>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</si>
  <si>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</si>
  <si>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</si>
  <si>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</si>
  <si>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</si>
  <si>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</si>
  <si>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</si>
  <si>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</si>
  <si>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</si>
  <si>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</si>
  <si>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</si>
  <si>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</si>
  <si>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</si>
  <si>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</si>
  <si>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</si>
  <si>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</si>
  <si>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</si>
  <si>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</si>
  <si>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</si>
  <si>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</si>
  <si>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</si>
  <si>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</si>
  <si>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</si>
  <si>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</si>
  <si>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</si>
  <si>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</si>
  <si>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</si>
  <si>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</si>
  <si>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</si>
  <si>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</si>
  <si>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</si>
  <si>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</si>
  <si>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</si>
  <si>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</si>
  <si>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</si>
  <si>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</si>
  <si>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</si>
  <si>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</si>
  <si>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</si>
  <si>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</si>
  <si>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</si>
  <si>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</si>
  <si>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</si>
  <si>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</si>
  <si>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</si>
  <si>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</si>
  <si>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</si>
  <si>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</si>
  <si>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</si>
  <si>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</si>
  <si>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</si>
  <si>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</si>
  <si>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</si>
  <si>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</si>
  <si>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</si>
  <si>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</si>
  <si>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</si>
  <si>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</si>
  <si>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</si>
  <si>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</si>
  <si>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</si>
  <si>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</si>
  <si>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</si>
  <si>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</si>
  <si>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</si>
  <si>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</si>
  <si>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</si>
  <si>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</si>
  <si>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</si>
  <si>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</si>
  <si>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</si>
  <si>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</si>
  <si>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</si>
  <si>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</si>
  <si>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</si>
  <si>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</si>
  <si>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</si>
  <si>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</si>
  <si>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</si>
  <si>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</si>
  <si>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</si>
  <si>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</si>
  <si>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</si>
  <si>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</si>
  <si>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</si>
  <si>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</si>
  <si>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</si>
  <si>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</si>
  <si>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</si>
  <si>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</si>
  <si>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</si>
  <si>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</si>
  <si>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</si>
  <si>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</si>
  <si>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</si>
  <si>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</si>
  <si>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</si>
  <si>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</si>
  <si>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</si>
  <si>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</si>
  <si>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</si>
  <si>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</si>
  <si>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</si>
  <si>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</si>
  <si>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</si>
  <si>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</si>
  <si>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</si>
  <si>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</si>
  <si>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</si>
  <si>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</si>
  <si>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</si>
  <si>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</si>
  <si>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</si>
  <si>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</si>
  <si>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</si>
  <si>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</si>
  <si>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</si>
  <si>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</si>
  <si>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</si>
  <si>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</si>
  <si>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</si>
  <si>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</si>
  <si>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</si>
  <si>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</si>
  <si>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</si>
  <si>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</si>
  <si>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</si>
  <si>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</si>
  <si>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</si>
  <si>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</si>
  <si>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</si>
  <si>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</si>
  <si>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</si>
  <si>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</si>
  <si>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</si>
  <si>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</si>
  <si>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</si>
  <si>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</si>
  <si>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</si>
  <si>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</si>
  <si>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</si>
  <si>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</si>
  <si>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</si>
  <si>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</si>
  <si>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</si>
  <si>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</si>
  <si>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</si>
  <si>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</si>
  <si>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</si>
  <si>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</si>
  <si>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</si>
  <si>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</si>
  <si>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</si>
  <si>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</si>
  <si>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</si>
  <si>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</si>
  <si>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</si>
  <si>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</si>
  <si>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</si>
  <si>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</si>
  <si>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</si>
  <si>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</si>
  <si>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</si>
  <si>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</si>
  <si>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</si>
  <si>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</si>
  <si>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</si>
  <si>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</si>
  <si>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</si>
  <si>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</si>
  <si>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</si>
  <si>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</si>
  <si>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</si>
  <si>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</si>
  <si>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</si>
  <si>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</si>
  <si>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</si>
  <si>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</si>
  <si>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</si>
  <si>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</si>
  <si>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</si>
  <si>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</si>
  <si>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</si>
  <si>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</si>
  <si>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</si>
  <si>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</si>
  <si>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</si>
  <si>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</si>
  <si>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</si>
  <si>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</si>
  <si>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</si>
  <si>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</si>
  <si>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</si>
  <si>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</si>
  <si>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</si>
  <si>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</si>
  <si>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</si>
  <si>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</si>
  <si>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</si>
  <si>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</si>
  <si>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</si>
  <si>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</si>
  <si>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</si>
  <si>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</si>
  <si>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</si>
  <si>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</si>
  <si>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</si>
  <si>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</si>
  <si>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</si>
  <si>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</si>
  <si>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</si>
  <si>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</si>
  <si>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</si>
  <si>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</si>
  <si>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</si>
  <si>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</si>
  <si>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</si>
  <si>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</si>
  <si>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</si>
  <si>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</si>
  <si>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</si>
  <si>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</si>
  <si>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</si>
  <si>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</si>
  <si>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</si>
  <si>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</si>
  <si>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</si>
  <si>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</si>
  <si>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</si>
  <si>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</si>
  <si>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</si>
  <si>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</si>
  <si>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</si>
  <si>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</si>
  <si>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</si>
  <si>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</si>
  <si>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</si>
  <si>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</si>
  <si>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</si>
  <si>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</si>
  <si>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</si>
  <si>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</si>
  <si>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</si>
  <si>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</si>
  <si>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</si>
  <si>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</si>
  <si>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</si>
  <si>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</si>
  <si>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</si>
  <si>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</si>
  <si>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</si>
  <si>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</si>
  <si>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</si>
  <si>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</si>
  <si>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</si>
  <si>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</si>
  <si>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</si>
  <si>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</si>
  <si>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</si>
  <si>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</si>
  <si>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</si>
  <si>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</si>
  <si>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</si>
  <si>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</si>
  <si>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</si>
  <si>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</si>
  <si>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</si>
  <si>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</si>
  <si>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</si>
  <si>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</si>
  <si>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</si>
  <si>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</si>
  <si>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</si>
  <si>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</si>
  <si>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</si>
  <si>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</si>
  <si>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</si>
  <si>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</si>
  <si>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</si>
  <si>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</si>
  <si>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</si>
  <si>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</si>
  <si>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</si>
  <si>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</si>
  <si>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</si>
  <si>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</si>
  <si>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</si>
  <si>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</si>
  <si>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</si>
  <si>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</si>
  <si>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</si>
  <si>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</si>
  <si>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</si>
  <si>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</si>
  <si>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</si>
  <si>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</si>
  <si>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</si>
  <si>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</si>
  <si>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</si>
  <si>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</si>
  <si>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</si>
  <si>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</si>
  <si>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</si>
  <si>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</si>
  <si>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</si>
  <si>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</si>
  <si>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</si>
  <si>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</si>
  <si>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</si>
  <si>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</si>
  <si>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</si>
  <si>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</si>
  <si>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</si>
  <si>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</si>
  <si>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</si>
  <si>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</si>
  <si>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</si>
  <si>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</si>
  <si>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</si>
  <si>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</si>
  <si>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</si>
  <si>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</si>
  <si>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</si>
  <si>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</si>
  <si>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</si>
  <si>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</si>
  <si>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</si>
  <si>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</si>
  <si>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</si>
  <si>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</si>
  <si>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</si>
  <si>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</si>
  <si>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</si>
  <si>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</si>
  <si>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</si>
  <si>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</si>
  <si>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</si>
  <si>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</si>
  <si>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</si>
  <si>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</si>
  <si>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</si>
  <si>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</si>
  <si>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</si>
  <si>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</si>
  <si>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</si>
  <si>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</si>
  <si>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</si>
  <si>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</si>
  <si>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</si>
  <si>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</si>
  <si>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</si>
  <si>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</si>
  <si>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</si>
  <si>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</si>
  <si>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</si>
  <si>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</si>
  <si>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</si>
  <si>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</si>
  <si>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</si>
  <si>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</si>
  <si>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</si>
  <si>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</si>
  <si>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</si>
  <si>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</si>
  <si>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</si>
  <si>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</si>
  <si>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</si>
  <si>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</si>
  <si>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</si>
  <si>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</si>
  <si>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</si>
  <si>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</si>
  <si>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</si>
  <si>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</si>
  <si>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</si>
  <si>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</si>
  <si>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</si>
  <si>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</si>
  <si>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</si>
  <si>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</si>
  <si>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</si>
  <si>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</si>
  <si>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</si>
  <si>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</si>
  <si>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</si>
  <si>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</si>
  <si>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</si>
  <si>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</si>
  <si>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</si>
  <si>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</si>
  <si>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</si>
  <si>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</si>
  <si>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</si>
  <si>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</si>
  <si>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</si>
  <si>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</si>
  <si>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</si>
  <si>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</si>
  <si>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</si>
  <si>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</si>
  <si>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</si>
  <si>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</si>
  <si>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</si>
  <si>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</si>
  <si>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</si>
  <si>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</si>
  <si>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</si>
  <si>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</si>
  <si>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</si>
  <si>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</si>
  <si>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</si>
  <si>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</si>
  <si>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</si>
  <si>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</si>
  <si>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</si>
  <si>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</si>
  <si>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</si>
  <si>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</si>
  <si>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</si>
  <si>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</si>
  <si>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</si>
  <si>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</si>
  <si>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</si>
  <si>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</si>
  <si>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</si>
  <si>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</si>
  <si>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</si>
  <si>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</si>
  <si>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</si>
  <si>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</si>
  <si>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</si>
  <si>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</si>
  <si>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</si>
  <si>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</si>
  <si>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</si>
  <si>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</si>
  <si>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</si>
  <si>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</si>
  <si>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</si>
  <si>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</si>
  <si>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</si>
  <si>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</si>
  <si>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</si>
  <si>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</si>
  <si>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</si>
  <si>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</si>
  <si>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</si>
  <si>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</si>
  <si>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</si>
  <si>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</si>
  <si>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</si>
  <si>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</si>
  <si>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</si>
  <si>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</si>
  <si>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</si>
  <si>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</si>
  <si>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</si>
  <si>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</si>
  <si>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</si>
  <si>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</si>
  <si>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</si>
  <si>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</si>
  <si>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</si>
  <si>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</si>
  <si>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</si>
  <si>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</si>
  <si>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</si>
  <si>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</si>
  <si>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</si>
  <si>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</si>
  <si>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</si>
  <si>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</si>
  <si>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</si>
  <si>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</si>
  <si>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</si>
  <si>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</si>
  <si>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</si>
  <si>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</si>
  <si>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</si>
  <si>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</si>
  <si>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</si>
  <si>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</si>
  <si>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</si>
  <si>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</si>
  <si>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</si>
  <si>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</si>
  <si>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</si>
  <si>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</si>
  <si>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</si>
  <si>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</si>
  <si>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</si>
  <si>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</si>
  <si>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</si>
  <si>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</si>
  <si>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</si>
  <si>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</si>
  <si>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</si>
  <si>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</si>
  <si>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</si>
  <si>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</si>
  <si>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</si>
  <si>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</si>
  <si>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</si>
  <si>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</si>
  <si>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</si>
  <si>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</si>
  <si>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</si>
  <si>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</si>
  <si>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</si>
  <si>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</si>
  <si>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</si>
  <si>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</si>
  <si>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</si>
  <si>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</si>
  <si>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</si>
  <si>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</si>
  <si>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</si>
  <si>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</si>
  <si>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</si>
  <si>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</si>
  <si>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</si>
  <si>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</si>
  <si>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</si>
  <si>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</si>
  <si>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</si>
  <si>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</si>
  <si>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</si>
  <si>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</si>
  <si>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</si>
  <si>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</si>
  <si>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</si>
  <si>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</si>
  <si>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</si>
  <si>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</si>
  <si>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</si>
  <si>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</si>
  <si>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</si>
  <si>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</si>
  <si>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</si>
  <si>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</si>
  <si>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</si>
  <si>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</si>
  <si>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</si>
  <si>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</si>
  <si>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</si>
  <si>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</si>
  <si>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</si>
  <si>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</si>
  <si>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</si>
  <si>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</si>
  <si>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</si>
  <si>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</si>
  <si>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</si>
  <si>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</si>
  <si>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</si>
  <si>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</si>
  <si>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</si>
  <si>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</si>
  <si>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</si>
  <si>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</si>
  <si>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</si>
  <si>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</si>
  <si>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</si>
  <si>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</si>
  <si>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</si>
  <si>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</si>
  <si>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</si>
  <si>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</si>
  <si>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</si>
  <si>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</si>
  <si>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</si>
  <si>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</si>
  <si>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</si>
  <si>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</si>
  <si>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</si>
  <si>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</si>
  <si>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</si>
  <si>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</si>
  <si>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</si>
  <si>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</si>
  <si>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</si>
  <si>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</si>
  <si>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</si>
  <si>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</si>
  <si>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</si>
  <si>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</si>
  <si>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</si>
  <si>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</si>
  <si>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</si>
  <si>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</si>
  <si>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</si>
  <si>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</si>
  <si>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</si>
  <si>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</si>
  <si>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</si>
  <si>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</si>
  <si>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</si>
  <si>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</si>
  <si>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</si>
  <si>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</si>
  <si>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</si>
  <si>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</si>
  <si>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</si>
  <si>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</si>
  <si>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</si>
  <si>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</si>
  <si>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</si>
  <si>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</si>
  <si>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</si>
  <si>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</si>
  <si>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</si>
  <si>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</si>
  <si>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</si>
  <si>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</si>
  <si>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</si>
  <si>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</si>
  <si>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</si>
  <si>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</si>
  <si>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</si>
  <si>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</si>
  <si>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</si>
  <si>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</si>
  <si>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</si>
  <si>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</si>
  <si>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</si>
  <si>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</si>
  <si>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</si>
  <si>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</si>
  <si>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</si>
  <si>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</si>
  <si>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</si>
  <si>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</si>
  <si>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</si>
  <si>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</si>
  <si>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</si>
  <si>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</si>
  <si>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</si>
  <si>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</si>
  <si>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</si>
  <si>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</si>
  <si>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</si>
  <si>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</si>
  <si>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</si>
  <si>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</si>
  <si>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</si>
  <si>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</si>
  <si>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</si>
  <si>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</si>
  <si>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</si>
  <si>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</si>
  <si>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</si>
  <si>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</si>
  <si>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</si>
  <si>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</si>
  <si>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</si>
  <si>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</si>
  <si>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</si>
  <si>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</si>
  <si>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</si>
  <si>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</si>
  <si>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</si>
  <si>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</si>
  <si>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</si>
  <si>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</si>
  <si>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</si>
  <si>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</si>
  <si>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</si>
  <si>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</si>
  <si>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</si>
  <si>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</si>
  <si>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</si>
  <si>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</si>
  <si>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</si>
  <si>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</si>
  <si>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</si>
  <si>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</si>
  <si>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</si>
  <si>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</si>
  <si>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</si>
  <si>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</si>
  <si>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</si>
  <si>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</si>
  <si>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</si>
  <si>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</si>
  <si>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</si>
  <si>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</si>
  <si>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</si>
  <si>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</si>
  <si>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</si>
  <si>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</si>
  <si>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</si>
  <si>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</si>
  <si>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</si>
  <si>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</si>
  <si>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</si>
  <si>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</si>
  <si>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</si>
  <si>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</si>
  <si>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</si>
  <si>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</si>
  <si>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</si>
  <si>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</si>
  <si>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</si>
  <si>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</si>
  <si>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</si>
  <si>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</si>
  <si>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</si>
  <si>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</si>
  <si>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</si>
  <si>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</si>
  <si>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</si>
  <si>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</si>
  <si>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</si>
  <si>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</si>
  <si>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</si>
  <si>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</si>
  <si>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</si>
  <si>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</si>
  <si>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</si>
  <si>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</si>
  <si>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</si>
  <si>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</si>
  <si>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</si>
  <si>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</si>
  <si>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</si>
  <si>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</si>
  <si>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</si>
  <si>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</si>
  <si>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</si>
  <si>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</si>
  <si>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</si>
  <si>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</si>
  <si>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</si>
  <si>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</si>
  <si>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</si>
  <si>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</si>
  <si>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</si>
  <si>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</si>
  <si>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</si>
  <si>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</si>
  <si>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</si>
  <si>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</si>
  <si>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</si>
  <si>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</si>
  <si>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</si>
  <si>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</si>
  <si>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</si>
  <si>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</si>
  <si>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</si>
  <si>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</si>
  <si>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</si>
  <si>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</si>
  <si>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</si>
  <si>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</si>
  <si>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</si>
  <si>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</si>
  <si>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</si>
  <si>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</si>
  <si>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</si>
  <si>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</si>
  <si>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</si>
  <si>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</si>
  <si>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</si>
  <si>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</si>
  <si>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</si>
  <si>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</si>
  <si>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</si>
  <si>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</si>
  <si>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</si>
  <si>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</si>
  <si>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</si>
  <si>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</si>
  <si>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</si>
  <si>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</si>
  <si>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</si>
  <si>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</si>
  <si>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</si>
  <si>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</si>
  <si>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</si>
  <si>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</si>
  <si>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</si>
  <si>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</si>
  <si>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</si>
  <si>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</si>
  <si>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</si>
  <si>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</si>
  <si>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</si>
  <si>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</si>
  <si>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</si>
  <si>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</si>
  <si>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</si>
  <si>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</si>
  <si>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</si>
  <si>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</si>
  <si>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</si>
  <si>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</si>
  <si>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</si>
  <si>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</si>
  <si>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</si>
  <si>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</si>
  <si>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</si>
  <si>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</si>
  <si>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</si>
  <si>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</si>
  <si>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</si>
  <si>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</si>
  <si>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</si>
  <si>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</si>
  <si>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</si>
  <si>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</si>
  <si>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</si>
  <si>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</si>
  <si>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</si>
  <si>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</si>
  <si>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</si>
  <si>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</si>
  <si>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</si>
  <si>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</si>
  <si>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</si>
  <si>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</si>
  <si>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</si>
  <si>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</si>
  <si>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</si>
  <si>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</si>
  <si>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</si>
  <si>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</si>
  <si>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</si>
  <si>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</si>
  <si>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</si>
  <si>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</si>
  <si>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</si>
  <si>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</si>
  <si>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</si>
  <si>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</si>
  <si>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</si>
  <si>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</si>
  <si>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</si>
  <si>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</si>
  <si>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</si>
  <si>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</si>
  <si>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</si>
  <si>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</si>
  <si>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</si>
  <si>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</si>
  <si>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</si>
  <si>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</si>
  <si>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</si>
  <si>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</si>
  <si>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</si>
  <si>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</si>
  <si>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</si>
  <si>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</si>
  <si>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</si>
  <si>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</si>
  <si>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</si>
  <si>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</si>
  <si>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</si>
  <si>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</si>
  <si>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</si>
  <si>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</si>
  <si>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</si>
  <si>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</si>
  <si>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</si>
  <si>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</si>
  <si>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</si>
  <si>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</si>
  <si>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</si>
  <si>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</si>
  <si>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</si>
  <si>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</si>
  <si>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</si>
  <si>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</si>
  <si>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</si>
  <si>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</si>
  <si>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</si>
  <si>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</si>
  <si>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</si>
  <si>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</si>
  <si>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</si>
  <si>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</si>
  <si>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</si>
  <si>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</si>
  <si>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</si>
  <si>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</si>
  <si>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</si>
  <si>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</si>
  <si>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</si>
  <si>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</si>
  <si>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</si>
  <si>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</si>
  <si>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</si>
  <si>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</si>
  <si>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</si>
  <si>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</si>
  <si>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</si>
  <si>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</si>
  <si>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</si>
  <si>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</si>
  <si>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</si>
  <si>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</si>
  <si>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</si>
  <si>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</si>
  <si>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</si>
  <si>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</si>
  <si>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</si>
  <si>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</si>
  <si>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</si>
  <si>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</si>
  <si>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</si>
  <si>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</si>
  <si>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</si>
  <si>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</si>
  <si>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</si>
  <si>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</si>
  <si>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</si>
  <si>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</si>
  <si>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</si>
  <si>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</si>
  <si>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</si>
  <si>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</si>
  <si>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</si>
  <si>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</si>
  <si>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</si>
  <si>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</si>
  <si>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</si>
  <si>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</si>
  <si>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</si>
  <si>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</si>
  <si>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</si>
  <si>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</si>
  <si>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</si>
  <si>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</si>
  <si>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</si>
  <si>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</si>
  <si>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</si>
  <si>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</si>
  <si>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</si>
  <si>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</si>
  <si>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</si>
  <si>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</si>
  <si>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</si>
  <si>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</si>
  <si>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</si>
  <si>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</si>
  <si>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</si>
  <si>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</si>
  <si>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</si>
  <si>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</si>
  <si>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</si>
  <si>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</si>
  <si>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</si>
  <si>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</si>
  <si>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</si>
  <si>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</si>
  <si>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</si>
  <si>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</si>
  <si>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</si>
  <si>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</si>
  <si>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</si>
  <si>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</si>
  <si>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</si>
  <si>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</si>
  <si>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</si>
  <si>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</si>
  <si>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</si>
  <si>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</si>
  <si>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</si>
  <si>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</si>
  <si>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</si>
  <si>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</si>
  <si>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</si>
  <si>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</si>
  <si>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</si>
  <si>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</si>
  <si>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</si>
  <si>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</si>
  <si>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</si>
  <si>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</si>
  <si>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</si>
  <si>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</si>
  <si>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</si>
  <si>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</si>
  <si>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</si>
  <si>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</si>
  <si>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</si>
  <si>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</si>
  <si>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</si>
  <si>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</si>
  <si>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</si>
  <si>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</si>
  <si>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</si>
  <si>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</si>
  <si>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</si>
  <si>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</si>
  <si>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</si>
  <si>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</si>
  <si>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</si>
  <si>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</si>
  <si>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</si>
  <si>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</si>
  <si>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</si>
  <si>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</si>
  <si>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</si>
  <si>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</si>
  <si>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</si>
  <si>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</si>
  <si>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</si>
  <si>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</si>
  <si>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</si>
  <si>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</si>
  <si>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</si>
  <si>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</si>
  <si>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</si>
  <si>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</si>
  <si>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</si>
  <si>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</si>
  <si>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</si>
  <si>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</si>
  <si>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</si>
  <si>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</si>
  <si>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</si>
  <si>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</si>
  <si>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</si>
  <si>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</si>
  <si>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</si>
  <si>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</si>
  <si>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</si>
  <si>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</si>
  <si>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</si>
  <si>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</si>
  <si>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</si>
  <si>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</si>
  <si>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</si>
  <si>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</si>
  <si>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</si>
  <si>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</si>
  <si>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</si>
  <si>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</si>
  <si>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</si>
  <si>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</si>
  <si>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</si>
  <si>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</si>
  <si>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</si>
  <si>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</si>
  <si>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</si>
  <si>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</si>
  <si>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</si>
  <si>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</si>
  <si>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</si>
  <si>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</si>
  <si>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</si>
  <si>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</si>
  <si>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</si>
  <si>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</si>
  <si>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</si>
  <si>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</si>
  <si>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</si>
  <si>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</si>
  <si>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</si>
  <si>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</si>
  <si>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</si>
  <si>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</si>
  <si>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</si>
  <si>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</si>
  <si>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</si>
  <si>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</si>
  <si>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</si>
  <si>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</si>
  <si>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</si>
  <si>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</si>
  <si>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</si>
  <si>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</si>
  <si>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</si>
  <si>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</si>
  <si>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</si>
  <si>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</si>
  <si>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</si>
  <si>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</si>
  <si>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</si>
  <si>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</si>
  <si>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</si>
  <si>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</si>
  <si>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</si>
  <si>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</si>
  <si>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</si>
  <si>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</si>
  <si>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</si>
  <si>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</si>
  <si>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</si>
  <si>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</si>
  <si>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</si>
  <si>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</si>
  <si>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</si>
  <si>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</si>
  <si>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</si>
  <si>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</si>
  <si>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</si>
  <si>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</si>
  <si>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</si>
  <si>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</si>
  <si>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</si>
  <si>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</si>
  <si>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</si>
  <si>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</si>
  <si>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</si>
  <si>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</si>
  <si>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</si>
  <si>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</si>
  <si>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</si>
  <si>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</si>
  <si>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</si>
  <si>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</si>
  <si>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</si>
  <si>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</si>
  <si>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</si>
  <si>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</si>
  <si>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</si>
  <si>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</si>
  <si>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</si>
  <si>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</si>
  <si>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</si>
  <si>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</si>
  <si>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</si>
  <si>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</si>
  <si>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</si>
  <si>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</si>
  <si>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</si>
  <si>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</si>
  <si>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</si>
  <si>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</si>
  <si>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</si>
  <si>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</si>
  <si>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</si>
  <si>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</si>
  <si>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</si>
  <si>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</si>
  <si>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</si>
  <si>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</si>
  <si>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</si>
  <si>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</si>
  <si>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</si>
  <si>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</si>
  <si>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</si>
  <si>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</si>
  <si>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</si>
  <si>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</si>
  <si>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</si>
  <si>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</si>
  <si>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</si>
  <si>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</si>
  <si>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</si>
  <si>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</si>
  <si>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</si>
  <si>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</si>
  <si>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</si>
  <si>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</si>
  <si>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</si>
  <si>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</si>
  <si>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</si>
  <si>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</si>
  <si>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</si>
  <si>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</si>
  <si>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</si>
  <si>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</si>
  <si>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</si>
  <si>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</si>
  <si>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</si>
  <si>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</si>
  <si>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</si>
  <si>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</si>
  <si>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</si>
  <si>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</si>
  <si>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</si>
  <si>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</si>
  <si>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</si>
  <si>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</si>
  <si>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</si>
  <si>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</si>
  <si>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</si>
  <si>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</si>
  <si>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</si>
  <si>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</si>
  <si>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</si>
  <si>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</si>
  <si>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</si>
  <si>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</si>
  <si>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</si>
  <si>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</si>
  <si>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</si>
  <si>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</si>
  <si>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</si>
  <si>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</si>
  <si>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</si>
  <si>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</si>
  <si>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</si>
  <si>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</si>
  <si>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</si>
  <si>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</si>
  <si>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</si>
  <si>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</si>
  <si>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</si>
  <si>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</si>
  <si>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</si>
  <si>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</si>
  <si>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</si>
  <si>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</si>
  <si>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</si>
  <si>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</si>
  <si>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</si>
  <si>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</si>
  <si>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</si>
  <si>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</si>
  <si>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</si>
  <si>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</si>
  <si>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</si>
  <si>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</si>
  <si>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</si>
  <si>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</si>
  <si>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</si>
  <si>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</si>
  <si>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</si>
  <si>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</si>
  <si>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</si>
  <si>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</si>
  <si>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</si>
  <si>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</si>
  <si>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</si>
  <si>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</si>
  <si>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</si>
  <si>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</si>
  <si>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</si>
  <si>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</si>
  <si>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</si>
  <si>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</si>
  <si>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</si>
  <si>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</si>
  <si>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</si>
  <si>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</si>
  <si>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</si>
  <si>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</si>
  <si>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</si>
  <si>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</si>
  <si>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</si>
  <si>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</si>
  <si>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</si>
  <si>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</si>
  <si>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</si>
  <si>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</si>
  <si>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</si>
  <si>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</si>
  <si>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</si>
  <si>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</si>
  <si>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</si>
  <si>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</si>
  <si>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</si>
  <si>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</si>
  <si>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</si>
  <si>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</si>
  <si>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</si>
  <si>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</si>
  <si>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</si>
  <si>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</si>
  <si>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</si>
  <si>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</si>
  <si>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</si>
  <si>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</si>
  <si>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</si>
  <si>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</si>
  <si>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</si>
  <si>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</si>
  <si>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</si>
  <si>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</si>
  <si>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</si>
  <si>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</si>
  <si>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</si>
  <si>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</si>
  <si>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</si>
  <si>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</si>
  <si>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</si>
  <si>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</si>
  <si>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</si>
  <si>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</si>
  <si>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</si>
  <si>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</si>
  <si>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</si>
  <si>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</si>
  <si>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</si>
  <si>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</si>
  <si>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</si>
  <si>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</si>
  <si>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</si>
  <si>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</si>
  <si>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</si>
  <si>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</si>
  <si>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</si>
  <si>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</si>
  <si>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</si>
  <si>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</si>
  <si>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</si>
  <si>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</si>
  <si>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</si>
  <si>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</si>
  <si>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</si>
  <si>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</si>
  <si>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</si>
  <si>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</si>
  <si>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</si>
  <si>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</si>
  <si>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</si>
  <si>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</si>
  <si>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</si>
  <si>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</si>
  <si>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</si>
  <si>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</si>
  <si>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</si>
  <si>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</si>
  <si>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</si>
  <si>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</si>
  <si>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</si>
  <si>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</si>
  <si>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</si>
  <si>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</si>
  <si>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</si>
  <si>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</si>
  <si>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</si>
  <si>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</si>
  <si>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</si>
  <si>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</si>
  <si>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</si>
  <si>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</si>
  <si>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</si>
  <si>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</si>
  <si>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</si>
  <si>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</si>
  <si>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</si>
  <si>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</si>
  <si>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</si>
  <si>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</si>
  <si>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</si>
  <si>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</si>
  <si>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</si>
  <si>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</si>
  <si>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</si>
  <si>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</si>
  <si>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</si>
  <si>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</si>
  <si>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</si>
  <si>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</si>
  <si>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</si>
  <si>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</si>
  <si>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</si>
  <si>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</si>
  <si>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</si>
  <si>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</si>
  <si>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</si>
  <si>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</si>
  <si>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</si>
  <si>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</si>
  <si>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</si>
  <si>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</si>
  <si>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</si>
  <si>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</si>
  <si>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</si>
  <si>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</si>
  <si>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</si>
  <si>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</si>
  <si>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</si>
  <si>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</si>
  <si>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</si>
  <si>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</si>
  <si>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</si>
  <si>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</si>
  <si>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</si>
  <si>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</si>
  <si>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</si>
  <si>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</si>
  <si>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</si>
  <si>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</si>
  <si>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</si>
  <si>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</si>
  <si>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</si>
  <si>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</si>
  <si>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</si>
  <si>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</si>
  <si>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</si>
  <si>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</si>
  <si>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</si>
  <si>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</si>
  <si>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</si>
  <si>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</si>
  <si>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</si>
  <si>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</si>
  <si>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</si>
  <si>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</si>
  <si>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</si>
  <si>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</si>
  <si>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</si>
  <si>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</si>
  <si>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</si>
  <si>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</si>
  <si>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</si>
  <si>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</si>
  <si>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</si>
  <si>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</si>
  <si>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</si>
  <si>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</si>
  <si>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</si>
  <si>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</si>
  <si>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</si>
  <si>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</si>
  <si>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</si>
  <si>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</si>
  <si>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</si>
  <si>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</si>
  <si>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</si>
  <si>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</si>
  <si>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</si>
  <si>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</si>
  <si>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</si>
  <si>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</si>
  <si>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</si>
  <si>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</si>
  <si>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</si>
  <si>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</si>
  <si>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</si>
  <si>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</si>
  <si>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</si>
  <si>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</si>
  <si>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</si>
  <si>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</si>
  <si>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</si>
  <si>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</si>
  <si>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</si>
  <si>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</si>
  <si>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</si>
  <si>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</si>
  <si>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</si>
  <si>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</si>
  <si>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</si>
  <si>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</si>
  <si>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</si>
  <si>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</si>
  <si>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</si>
  <si>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</si>
  <si>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</si>
  <si>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</si>
  <si>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</si>
  <si>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</si>
  <si>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</si>
  <si>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</si>
  <si>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</si>
  <si>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</si>
  <si>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</si>
  <si>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</si>
  <si>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</si>
  <si>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</si>
  <si>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</si>
  <si>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</si>
  <si>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</si>
  <si>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</si>
  <si>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</si>
  <si>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</si>
  <si>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</si>
  <si>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</si>
  <si>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</si>
  <si>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</si>
  <si>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</si>
  <si>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</si>
  <si>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</si>
  <si>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</si>
  <si>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</si>
  <si>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</si>
  <si>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</si>
  <si>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</si>
  <si>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</si>
  <si>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</si>
  <si>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</si>
  <si>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</si>
  <si>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</si>
  <si>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</si>
  <si>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</si>
  <si>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</si>
  <si>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</si>
  <si>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</si>
  <si>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</si>
  <si>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</si>
  <si>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</si>
  <si>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</si>
  <si>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</si>
  <si>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</si>
  <si>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</si>
  <si>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</si>
  <si>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</si>
  <si>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</si>
  <si>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</si>
  <si>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</si>
  <si>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</si>
  <si>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</si>
  <si>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</si>
  <si>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</si>
  <si>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</si>
  <si>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</si>
  <si>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</si>
  <si>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</si>
  <si>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</si>
  <si>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</si>
  <si>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</si>
  <si>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</si>
  <si>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</si>
  <si>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</si>
  <si>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</si>
  <si>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</si>
  <si>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</si>
  <si>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</si>
  <si>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</si>
  <si>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</si>
  <si>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</si>
  <si>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</si>
  <si>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</si>
  <si>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</si>
  <si>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</si>
  <si>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</si>
  <si>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</si>
  <si>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</si>
  <si>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</si>
  <si>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</si>
  <si>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</si>
  <si>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</si>
  <si>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</si>
  <si>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</si>
  <si>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</si>
  <si>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</si>
  <si>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</si>
  <si>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</si>
  <si>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</si>
  <si>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</si>
  <si>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</si>
  <si>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</si>
  <si>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</si>
  <si>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</si>
  <si>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</si>
  <si>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</si>
  <si>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</si>
  <si>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</si>
  <si>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</si>
  <si>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</si>
  <si>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</si>
  <si>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</si>
  <si>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</si>
  <si>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</si>
  <si>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</si>
  <si>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</si>
  <si>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</si>
  <si>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</si>
  <si>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</si>
  <si>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</si>
  <si>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</si>
  <si>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</si>
  <si>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</si>
  <si>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</si>
  <si>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</si>
  <si>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</si>
  <si>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</si>
  <si>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</si>
  <si>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</si>
  <si>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</si>
  <si>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</si>
  <si>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</si>
  <si>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</si>
  <si>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</si>
  <si>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</si>
  <si>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</si>
  <si>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</si>
  <si>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</si>
  <si>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</si>
  <si>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</si>
  <si>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</si>
  <si>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</si>
  <si>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</si>
  <si>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</si>
  <si>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</si>
  <si>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</si>
  <si>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</si>
  <si>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</si>
  <si>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</si>
  <si>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</si>
  <si>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</si>
  <si>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</si>
  <si>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</si>
  <si>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</si>
  <si>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</si>
  <si>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</si>
  <si>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</si>
  <si>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</si>
  <si>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</si>
  <si>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</si>
  <si>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</si>
  <si>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</si>
  <si>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</si>
  <si>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</si>
  <si>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</si>
  <si>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</si>
  <si>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</si>
  <si>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</si>
  <si>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</si>
  <si>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</si>
  <si>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</si>
  <si>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</si>
  <si>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</si>
  <si>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</si>
  <si>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</si>
  <si>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</si>
  <si>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</si>
  <si>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</si>
  <si>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</si>
  <si>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</si>
  <si>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</si>
  <si>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</si>
  <si>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</si>
  <si>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</si>
  <si>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</si>
  <si>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</si>
  <si>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</si>
  <si>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</si>
  <si>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</si>
  <si>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</si>
  <si>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</si>
  <si>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</si>
  <si>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</si>
  <si>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</si>
  <si>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</si>
  <si>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</si>
  <si>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</si>
  <si>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</si>
  <si>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</si>
  <si>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</si>
  <si>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</si>
  <si>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</si>
  <si>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</si>
  <si>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</si>
  <si>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</si>
  <si>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</si>
  <si>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</si>
  <si>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</si>
  <si>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</si>
  <si>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</si>
  <si>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</si>
  <si>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</si>
  <si>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</si>
  <si>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</si>
  <si>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</si>
  <si>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</si>
  <si>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</si>
  <si>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</si>
  <si>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</si>
  <si>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</si>
  <si>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</si>
  <si>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</si>
  <si>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</si>
  <si>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</si>
  <si>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</si>
  <si>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</si>
  <si>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</si>
  <si>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</si>
  <si>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</si>
  <si>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</si>
  <si>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</si>
  <si>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</si>
  <si>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</si>
  <si>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</si>
  <si>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</si>
  <si>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</si>
  <si>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</si>
  <si>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</si>
  <si>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</si>
  <si>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</si>
  <si>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</si>
  <si>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</si>
  <si>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</si>
  <si>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</si>
  <si>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</si>
  <si>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</si>
  <si>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</si>
  <si>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</si>
  <si>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</si>
  <si>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</si>
  <si>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</si>
  <si>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</si>
  <si>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</si>
  <si>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</si>
  <si>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</si>
  <si>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</si>
  <si>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</si>
  <si>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</si>
  <si>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</si>
  <si>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</si>
  <si>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</si>
  <si>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</si>
  <si>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</si>
  <si>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</si>
  <si>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</si>
  <si>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</si>
  <si>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</si>
  <si>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</si>
  <si>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</si>
  <si>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</si>
  <si>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</si>
  <si>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</si>
  <si>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</si>
  <si>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</si>
  <si>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</si>
  <si>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</si>
  <si>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</si>
  <si>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</si>
  <si>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</si>
  <si>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</si>
  <si>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</si>
  <si>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</si>
  <si>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</si>
  <si>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</si>
  <si>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</si>
  <si>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</si>
  <si>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</si>
  <si>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</si>
  <si>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</si>
  <si>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</si>
  <si>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</si>
  <si>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</si>
  <si>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</si>
  <si>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</si>
  <si>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</si>
  <si>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</si>
  <si>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</si>
  <si>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</si>
  <si>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</si>
  <si>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</si>
  <si>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</si>
  <si>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</si>
  <si>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</si>
  <si>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</si>
  <si>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</si>
  <si>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</si>
  <si>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</si>
  <si>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</si>
  <si>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</si>
  <si>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</si>
  <si>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</si>
  <si>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</si>
  <si>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</si>
  <si>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</si>
  <si>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</si>
  <si>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</si>
  <si>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</si>
  <si>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</si>
  <si>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</si>
  <si>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</si>
  <si>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</si>
  <si>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</si>
  <si>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</si>
  <si>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</si>
  <si>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</si>
  <si>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</si>
  <si>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</si>
  <si>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</si>
  <si>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</si>
  <si>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</si>
  <si>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</si>
  <si>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</si>
  <si>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</si>
  <si>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</si>
  <si>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</si>
  <si>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</si>
  <si>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</si>
  <si>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</si>
  <si>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</si>
  <si>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</si>
  <si>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</si>
  <si>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</si>
  <si>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</si>
  <si>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</si>
  <si>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</si>
  <si>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</si>
  <si>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</si>
  <si>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</si>
  <si>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</si>
  <si>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</si>
  <si>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</si>
  <si>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</si>
  <si>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</si>
  <si>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</si>
  <si>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</si>
  <si>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</si>
  <si>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</si>
  <si>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</si>
  <si>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</si>
  <si>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</si>
  <si>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</si>
  <si>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</si>
  <si>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</si>
  <si>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</si>
  <si>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</si>
  <si>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</si>
  <si>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</si>
  <si>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</si>
  <si>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</si>
  <si>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</si>
  <si>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</si>
  <si>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</si>
  <si>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</si>
  <si>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</si>
  <si>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</si>
  <si>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</si>
  <si>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</si>
  <si>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</si>
  <si>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</si>
  <si>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</si>
  <si>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</si>
  <si>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</si>
  <si>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</si>
  <si>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</si>
  <si>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</si>
  <si>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</si>
  <si>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</si>
  <si>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</si>
  <si>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</si>
  <si>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</si>
  <si>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</si>
  <si>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</si>
  <si>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</si>
  <si>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</si>
  <si>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</si>
  <si>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</si>
  <si>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</si>
  <si>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</si>
  <si>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</si>
  <si>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</si>
  <si>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</si>
  <si>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</si>
  <si>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</si>
  <si>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</si>
  <si>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</si>
  <si>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</si>
  <si>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</si>
  <si>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</si>
  <si>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</si>
  <si>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</si>
  <si>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</si>
  <si>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</si>
  <si>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</si>
  <si>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</si>
  <si>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</si>
  <si>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</si>
  <si>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</si>
  <si>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</si>
  <si>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</si>
  <si>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</si>
  <si>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</si>
  <si>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</si>
  <si>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</si>
  <si>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</si>
  <si>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</si>
  <si>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</si>
  <si>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</si>
  <si>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</si>
  <si>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</si>
  <si>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</si>
  <si>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</si>
  <si>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</si>
  <si>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</si>
  <si>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</si>
  <si>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</si>
  <si>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</si>
  <si>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</si>
  <si>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</si>
  <si>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</si>
  <si>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</si>
  <si>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</si>
  <si>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</si>
  <si>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</si>
  <si>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</si>
  <si>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</si>
  <si>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</si>
  <si>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</si>
  <si>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</si>
  <si>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</si>
  <si>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</si>
  <si>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</si>
  <si>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</si>
  <si>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</si>
  <si>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</si>
  <si>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</si>
  <si>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</si>
  <si>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</si>
  <si>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</si>
  <si>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</si>
  <si>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</si>
  <si>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</si>
  <si>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</si>
  <si>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</si>
  <si>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</si>
  <si>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</si>
  <si>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</si>
  <si>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</si>
  <si>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</si>
  <si>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</si>
  <si>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</si>
  <si>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</si>
  <si>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</si>
  <si>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</si>
  <si>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</si>
  <si>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</si>
  <si>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</si>
  <si>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</si>
  <si>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</si>
  <si>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</si>
  <si>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</si>
  <si>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</si>
  <si>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</si>
  <si>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</si>
  <si>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</si>
  <si>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</si>
  <si>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</si>
  <si>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</si>
  <si>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</si>
  <si>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</si>
  <si>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</si>
  <si>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</si>
  <si>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</si>
  <si>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</si>
  <si>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</si>
  <si>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</si>
  <si>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</si>
  <si>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</si>
  <si>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</si>
  <si>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</si>
  <si>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</si>
  <si>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</si>
  <si>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</si>
  <si>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</si>
  <si>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</si>
  <si>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</si>
  <si>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</si>
  <si>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</si>
  <si>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</si>
  <si>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</si>
  <si>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</si>
  <si>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</si>
  <si>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</si>
  <si>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</si>
  <si>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</si>
  <si>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</si>
  <si>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</si>
  <si>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</si>
  <si>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</si>
  <si>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</si>
  <si>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</si>
  <si>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</si>
  <si>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</si>
  <si>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</si>
  <si>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</si>
  <si>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</si>
  <si>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</si>
  <si>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</si>
  <si>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</si>
  <si>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</si>
  <si>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</si>
  <si>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</si>
  <si>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</si>
  <si>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</si>
  <si>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</si>
  <si>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</si>
  <si>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</si>
  <si>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</si>
  <si>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</si>
  <si>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</si>
  <si>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</si>
  <si>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</si>
  <si>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</si>
  <si>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</si>
  <si>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</si>
  <si>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</si>
  <si>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</si>
  <si>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</si>
  <si>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</si>
  <si>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</si>
  <si>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</si>
  <si>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</si>
  <si>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</si>
  <si>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</si>
  <si>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</si>
  <si>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</si>
  <si>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</si>
  <si>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</si>
  <si>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</si>
  <si>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</si>
  <si>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</si>
  <si>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</si>
  <si>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</si>
  <si>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</si>
  <si>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</si>
  <si>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</si>
  <si>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</si>
  <si>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</si>
  <si>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</si>
  <si>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</si>
  <si>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</si>
  <si>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</si>
  <si>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</si>
  <si>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</si>
  <si>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</si>
  <si>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</si>
  <si>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</si>
  <si>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</si>
  <si>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</si>
  <si>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</si>
  <si>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</si>
  <si>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</si>
  <si>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</si>
  <si>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</si>
  <si>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</si>
  <si>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</si>
  <si>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</si>
  <si>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</si>
  <si>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</si>
  <si>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</si>
  <si>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</si>
  <si>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</si>
  <si>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</si>
  <si>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</si>
  <si>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</si>
  <si>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</si>
  <si>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</si>
  <si>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</si>
  <si>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</si>
  <si>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</si>
  <si>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</si>
  <si>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</si>
  <si>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</si>
  <si>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</si>
  <si>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</si>
  <si>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</si>
  <si>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</si>
  <si>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</si>
  <si>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</si>
  <si>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</si>
  <si>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</si>
  <si>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</si>
  <si>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</si>
  <si>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</si>
  <si>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</si>
  <si>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</si>
  <si>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</si>
  <si>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</si>
  <si>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</si>
  <si>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</si>
  <si>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</si>
  <si>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</si>
  <si>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</si>
  <si>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</si>
  <si>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</si>
  <si>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</si>
  <si>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</si>
  <si>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</si>
  <si>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</si>
  <si>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</si>
  <si>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</si>
  <si>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</si>
  <si>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</si>
  <si>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</si>
  <si>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</si>
  <si>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</si>
  <si>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</si>
  <si>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</si>
  <si>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</si>
  <si>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</si>
  <si>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</si>
  <si>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</si>
  <si>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</si>
  <si>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</si>
  <si>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</si>
  <si>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</si>
  <si>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</si>
  <si>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</si>
  <si>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</si>
  <si>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</si>
  <si>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</si>
  <si>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</si>
  <si>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</si>
  <si>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</si>
  <si>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</si>
  <si>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</si>
  <si>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</si>
  <si>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</si>
  <si>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</si>
  <si>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</si>
  <si>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</si>
  <si>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</si>
  <si>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</si>
  <si>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</si>
  <si>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</si>
  <si>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</si>
  <si>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</si>
  <si>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</si>
  <si>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</si>
  <si>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</si>
  <si>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</si>
  <si>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</si>
  <si>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</si>
  <si>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</si>
  <si>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</si>
  <si>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</si>
  <si>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</si>
  <si>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</si>
  <si>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</si>
  <si>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</si>
  <si>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</si>
  <si>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</si>
  <si>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</si>
  <si>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</si>
  <si>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</si>
  <si>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</si>
  <si>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</si>
  <si>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</si>
  <si>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</si>
  <si>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</si>
  <si>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</si>
  <si>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</si>
  <si>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</si>
  <si>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</si>
  <si>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</si>
  <si>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</si>
  <si>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</si>
  <si>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</si>
  <si>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</si>
  <si>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</si>
  <si>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</si>
  <si>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</si>
  <si>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</si>
  <si>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</si>
  <si>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</si>
  <si>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</si>
  <si>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</si>
  <si>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</si>
  <si>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</si>
  <si>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</si>
  <si>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</si>
  <si>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</si>
  <si>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</si>
  <si>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</si>
  <si>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</si>
  <si>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</si>
  <si>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</si>
  <si>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</si>
  <si>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</si>
  <si>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</si>
  <si>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</si>
  <si>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</si>
  <si>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</si>
  <si>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</si>
  <si>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</si>
  <si>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</si>
  <si>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</si>
  <si>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</si>
  <si>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</si>
  <si>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</si>
  <si>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</si>
  <si>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</si>
  <si>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</si>
  <si>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</si>
  <si>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</si>
  <si>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</si>
  <si>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</si>
  <si>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</si>
  <si>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</si>
  <si>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</si>
  <si>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</si>
  <si>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</si>
  <si>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</si>
  <si>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</si>
  <si>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</si>
  <si>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</si>
  <si>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</si>
  <si>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</si>
  <si>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</si>
  <si>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</si>
  <si>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</si>
  <si>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</si>
  <si>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</si>
  <si>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</si>
  <si>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</si>
  <si>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</si>
  <si>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</si>
  <si>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</si>
  <si>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</si>
  <si>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</si>
  <si>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</si>
  <si>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</si>
  <si>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</si>
  <si>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</si>
  <si>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</si>
  <si>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</si>
  <si>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</si>
  <si>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</si>
  <si>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</si>
  <si>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</si>
  <si>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</si>
  <si>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</si>
  <si>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</si>
  <si>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</si>
  <si>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</si>
  <si>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</si>
  <si>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</si>
  <si>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</si>
  <si>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</si>
  <si>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</si>
  <si>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</si>
  <si>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</si>
  <si>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</si>
  <si>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</si>
  <si>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</si>
  <si>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</si>
  <si>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</si>
  <si>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</si>
  <si>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</si>
  <si>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</si>
  <si>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</si>
  <si>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</si>
  <si>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</si>
  <si>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</si>
  <si>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</si>
  <si>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</si>
  <si>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</si>
  <si>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</si>
  <si>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</si>
  <si>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</si>
  <si>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</si>
  <si>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</si>
  <si>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</si>
  <si>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</si>
  <si>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</si>
  <si>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</si>
  <si>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</si>
  <si>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</si>
  <si>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</si>
  <si>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</si>
  <si>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</si>
  <si>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</si>
  <si>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</si>
  <si>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</si>
  <si>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</si>
  <si>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</si>
  <si>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</si>
  <si>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</si>
  <si>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</si>
  <si>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</si>
  <si>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</si>
  <si>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</si>
  <si>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</si>
  <si>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</si>
  <si>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</si>
  <si>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</si>
  <si>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</si>
  <si>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</si>
  <si>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</si>
  <si>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</si>
  <si>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</si>
  <si>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</si>
  <si>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</si>
  <si>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</si>
  <si>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</si>
  <si>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</si>
  <si>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</si>
  <si>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</si>
  <si>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</si>
  <si>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</si>
  <si>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</si>
  <si>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</si>
  <si>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</si>
  <si>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</si>
  <si>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</si>
  <si>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</si>
  <si>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</si>
  <si>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</si>
  <si>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</si>
  <si>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</si>
  <si>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</si>
  <si>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</si>
  <si>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</si>
  <si>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</si>
  <si>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</si>
  <si>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</si>
  <si>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</si>
  <si>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</si>
  <si>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</si>
  <si>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</si>
  <si>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</si>
  <si>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</si>
  <si>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</si>
  <si>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</si>
  <si>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</si>
  <si>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</si>
  <si>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</si>
  <si>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</si>
  <si>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</si>
  <si>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</si>
  <si>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</si>
  <si>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</si>
  <si>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</si>
  <si>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</si>
  <si>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</si>
  <si>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</si>
  <si>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</si>
  <si>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</si>
  <si>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</si>
  <si>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</si>
  <si>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</si>
  <si>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</si>
  <si>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</si>
  <si>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</si>
  <si>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</si>
  <si>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</si>
  <si>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</si>
  <si>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</si>
  <si>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</si>
  <si>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</si>
  <si>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</si>
  <si>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</si>
  <si>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</si>
  <si>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</si>
  <si>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</si>
  <si>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</si>
  <si>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</si>
  <si>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</si>
  <si>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</si>
  <si>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</si>
  <si>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</si>
  <si>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</si>
  <si>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</si>
  <si>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</si>
  <si>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</si>
  <si>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</si>
  <si>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</si>
  <si>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</si>
  <si>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</si>
  <si>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</si>
  <si>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</si>
  <si>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</si>
  <si>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</si>
  <si>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</si>
  <si>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</si>
  <si>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</si>
  <si>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</si>
  <si>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</si>
  <si>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</si>
  <si>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</si>
  <si>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</si>
  <si>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</si>
  <si>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</si>
  <si>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</si>
  <si>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</si>
  <si>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</si>
  <si>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</si>
  <si>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</si>
  <si>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</si>
  <si>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</si>
  <si>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</si>
  <si>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</si>
  <si>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</si>
  <si>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</si>
  <si>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</si>
  <si>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</si>
  <si>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</si>
  <si>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</si>
  <si>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</si>
  <si>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</si>
  <si>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</si>
  <si>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</si>
  <si>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</si>
  <si>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</si>
  <si>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</si>
  <si>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</si>
  <si>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</si>
  <si>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</si>
  <si>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</si>
  <si>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</si>
  <si>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</si>
  <si>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</si>
  <si>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</si>
  <si>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</si>
  <si>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</si>
  <si>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</si>
  <si>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</si>
  <si>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</si>
  <si>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</si>
  <si>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</si>
  <si>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</si>
  <si>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</si>
  <si>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</si>
  <si>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</si>
  <si>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</si>
  <si>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</si>
  <si>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</si>
  <si>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</si>
  <si>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</si>
  <si>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</si>
  <si>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</si>
  <si>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</si>
  <si>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</si>
  <si>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</si>
  <si>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</si>
  <si>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</si>
  <si>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</si>
  <si>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</si>
  <si>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</si>
  <si>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</si>
  <si>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</si>
  <si>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</si>
  <si>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</si>
  <si>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</si>
  <si>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</si>
  <si>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</si>
  <si>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</si>
  <si>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</si>
  <si>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</si>
  <si>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</si>
  <si>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</si>
  <si>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</si>
  <si>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</si>
  <si>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</si>
  <si>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</si>
  <si>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</si>
  <si>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</si>
  <si>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</si>
  <si>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</si>
  <si>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</si>
  <si>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</si>
  <si>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</si>
  <si>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</si>
  <si>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</si>
  <si>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</si>
  <si>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</si>
  <si>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</si>
  <si>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</si>
  <si>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</si>
  <si>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</si>
  <si>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</si>
  <si>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</si>
  <si>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</si>
  <si>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</si>
  <si>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</si>
  <si>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</si>
  <si>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</si>
  <si>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</si>
  <si>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</si>
  <si>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</si>
  <si>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</si>
  <si>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</si>
  <si>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</si>
  <si>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</si>
  <si>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</si>
  <si>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</si>
  <si>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</si>
  <si>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</si>
  <si>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</si>
  <si>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</si>
  <si>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</si>
  <si>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</si>
  <si>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</si>
  <si>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</si>
  <si>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</si>
  <si>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</si>
  <si>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</si>
  <si>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</si>
  <si>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</si>
  <si>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</si>
  <si>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</si>
  <si>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</si>
  <si>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</si>
  <si>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</si>
  <si>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</si>
  <si>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</si>
  <si>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</si>
  <si>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</si>
  <si>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</si>
  <si>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</si>
  <si>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</si>
  <si>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</si>
  <si>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</si>
  <si>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</si>
  <si>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</si>
  <si>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</si>
  <si>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</si>
  <si>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</si>
  <si>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</si>
  <si>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</si>
  <si>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</si>
  <si>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</si>
  <si>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</si>
  <si>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</si>
  <si>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</si>
  <si>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</si>
  <si>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</si>
  <si>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</si>
  <si>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</si>
  <si>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</si>
  <si>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</si>
  <si>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</si>
  <si>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</si>
  <si>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</si>
  <si>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</si>
  <si>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</si>
  <si>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</si>
  <si>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</si>
  <si>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</si>
  <si>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</si>
  <si>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</si>
  <si>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</si>
  <si>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</si>
  <si>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</si>
  <si>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</si>
  <si>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</si>
  <si>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</si>
  <si>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</si>
  <si>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</si>
  <si>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</si>
  <si>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</si>
  <si>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</si>
  <si>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</si>
  <si>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</si>
  <si>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</si>
  <si>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</si>
  <si>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</si>
  <si>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</si>
  <si>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</si>
  <si>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</si>
  <si>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</si>
  <si>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</si>
  <si>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</si>
  <si>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</si>
  <si>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</si>
  <si>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</si>
  <si>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</si>
  <si>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</si>
  <si>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</si>
  <si>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</si>
  <si>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</si>
  <si>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</si>
  <si>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</si>
  <si>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</si>
  <si>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</si>
  <si>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</si>
  <si>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</si>
  <si>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</si>
  <si>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</si>
  <si>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</si>
  <si>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</si>
  <si>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</si>
  <si>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</si>
  <si>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</si>
  <si>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</si>
  <si>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</si>
  <si>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</si>
  <si>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</si>
  <si>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</si>
  <si>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</si>
  <si>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</si>
  <si>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</si>
  <si>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</si>
  <si>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</si>
  <si>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</si>
  <si>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</si>
  <si>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</si>
  <si>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</si>
  <si>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</si>
  <si>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</si>
  <si>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</si>
  <si>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</si>
  <si>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</si>
  <si>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</si>
  <si>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</si>
  <si>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</si>
  <si>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</si>
  <si>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</si>
  <si>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</si>
  <si>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</si>
  <si>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</si>
  <si>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</si>
  <si>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</si>
  <si>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</si>
  <si>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</si>
  <si>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</si>
  <si>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</si>
  <si>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</si>
  <si>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</si>
  <si>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</si>
  <si>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</si>
  <si>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</si>
  <si>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</si>
  <si>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</si>
  <si>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</si>
  <si>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</si>
  <si>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</si>
  <si>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</si>
  <si>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</si>
  <si>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</si>
  <si>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</si>
  <si>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</si>
  <si>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</si>
  <si>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</si>
  <si>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</si>
  <si>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</si>
  <si>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</si>
  <si>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</si>
  <si>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</si>
  <si>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</si>
  <si>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</si>
  <si>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</si>
  <si>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</si>
  <si>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</si>
  <si>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</si>
  <si>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</si>
  <si>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</si>
  <si>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</si>
  <si>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</si>
  <si>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</si>
  <si>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</si>
  <si>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</si>
  <si>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</si>
  <si>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</si>
  <si>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</si>
  <si>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</si>
  <si>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</si>
  <si>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</si>
  <si>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</si>
  <si>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</si>
  <si>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</si>
  <si>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</si>
  <si>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</si>
  <si>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</si>
  <si>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</si>
  <si>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</si>
  <si>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</si>
  <si>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</si>
  <si>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</si>
  <si>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</si>
  <si>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</si>
  <si>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</si>
  <si>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</si>
  <si>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</si>
  <si>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</si>
  <si>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</si>
  <si>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</si>
  <si>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</si>
  <si>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</si>
  <si>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</si>
  <si>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</si>
  <si>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</si>
  <si>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</si>
  <si>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</si>
  <si>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</si>
  <si>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</si>
  <si>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</si>
  <si>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</si>
  <si>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</si>
  <si>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</si>
  <si>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</si>
  <si>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</si>
  <si>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</si>
  <si>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</si>
  <si>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</si>
  <si>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</si>
  <si>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</si>
  <si>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</si>
  <si>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</si>
  <si>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</si>
  <si>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</si>
  <si>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</si>
  <si>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</si>
  <si>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</si>
  <si>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</si>
  <si>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</si>
  <si>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</si>
  <si>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</si>
  <si>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</si>
  <si>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</si>
  <si>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</si>
  <si>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</si>
  <si>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</si>
  <si>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</si>
  <si>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</si>
  <si>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</si>
  <si>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</si>
  <si>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</si>
  <si>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</si>
  <si>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</si>
  <si>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</si>
  <si>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</si>
  <si>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</si>
  <si>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</si>
  <si>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</si>
  <si>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</si>
  <si>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</si>
  <si>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</si>
  <si>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</si>
  <si>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</si>
  <si>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</si>
  <si>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</si>
  <si>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</si>
  <si>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</si>
  <si>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</si>
  <si>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</si>
  <si>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</si>
  <si>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</si>
  <si>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</si>
  <si>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</si>
  <si>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</si>
  <si>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</si>
  <si>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</si>
  <si>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</si>
  <si>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</si>
  <si>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</si>
  <si>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</si>
  <si>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</si>
  <si>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</si>
  <si>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</si>
  <si>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</si>
  <si>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</si>
  <si>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</si>
  <si>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</si>
  <si>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</si>
  <si>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</si>
  <si>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</si>
  <si>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</si>
  <si>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</si>
  <si>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</si>
  <si>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</si>
  <si>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</si>
  <si>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</si>
  <si>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</si>
  <si>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</si>
  <si>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</si>
  <si>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</si>
  <si>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</si>
  <si>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</si>
  <si>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</si>
  <si>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</si>
  <si>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</si>
  <si>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</si>
  <si>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</si>
  <si>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</si>
  <si>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</si>
  <si>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</si>
  <si>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</si>
  <si>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</si>
  <si>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</si>
  <si>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</si>
  <si>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</si>
  <si>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</si>
  <si>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</si>
  <si>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</si>
  <si>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</si>
  <si>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</si>
  <si>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</si>
  <si>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</si>
  <si>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</si>
  <si>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</si>
  <si>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</si>
  <si>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</si>
  <si>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</si>
  <si>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</si>
  <si>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</si>
  <si>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</si>
  <si>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</si>
  <si>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</si>
  <si>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</si>
  <si>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</si>
  <si>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</si>
  <si>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</si>
  <si>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</si>
  <si>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</si>
  <si>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</si>
  <si>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</si>
  <si>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</si>
  <si>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</si>
  <si>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</si>
  <si>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</si>
  <si>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</si>
  <si>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</si>
  <si>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</si>
  <si>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</si>
  <si>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</si>
  <si>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</si>
  <si>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</si>
  <si>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</si>
  <si>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</si>
  <si>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</si>
  <si>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</si>
  <si>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</si>
  <si>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</si>
  <si>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</si>
  <si>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</si>
  <si>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</si>
  <si>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</si>
  <si>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</si>
  <si>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</si>
  <si>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</si>
  <si>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</si>
  <si>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</si>
  <si>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</si>
  <si>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</si>
  <si>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</si>
  <si>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</si>
  <si>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</si>
  <si>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</si>
  <si>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</si>
  <si>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</si>
  <si>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</si>
  <si>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</si>
  <si>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</si>
  <si>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</si>
  <si>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</si>
  <si>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</si>
  <si>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</si>
  <si>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</si>
  <si>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</si>
  <si>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</si>
  <si>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</si>
  <si>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</si>
  <si>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</si>
  <si>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</si>
  <si>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</si>
  <si>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</si>
  <si>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</si>
  <si>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</si>
  <si>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</si>
  <si>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</si>
  <si>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</si>
  <si>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</si>
  <si>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</si>
  <si>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</si>
  <si>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</si>
  <si>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</si>
  <si>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</si>
  <si>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</si>
  <si>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</si>
  <si>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</si>
  <si>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</si>
  <si>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</si>
  <si>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</si>
  <si>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</si>
  <si>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</si>
  <si>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</si>
  <si>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</si>
  <si>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</si>
  <si>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</si>
  <si>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</si>
  <si>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</si>
  <si>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</si>
  <si>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</si>
  <si>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</si>
  <si>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</si>
  <si>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</si>
  <si>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</si>
  <si>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</si>
  <si>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</si>
  <si>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</si>
  <si>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</si>
  <si>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</si>
  <si>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</si>
  <si>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</si>
  <si>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</si>
  <si>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</si>
  <si>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</si>
  <si>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</si>
  <si>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</si>
  <si>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</si>
  <si>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</si>
  <si>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</si>
  <si>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</si>
  <si>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</si>
  <si>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</si>
  <si>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</si>
  <si>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</si>
  <si>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</si>
  <si>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</si>
  <si>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</si>
  <si>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</si>
  <si>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</si>
  <si>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</si>
  <si>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</si>
  <si>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</si>
  <si>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</si>
  <si>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</si>
  <si>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</si>
  <si>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</si>
  <si>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</si>
  <si>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</si>
  <si>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</si>
  <si>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</si>
  <si>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</si>
  <si>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</si>
  <si>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</si>
  <si>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</si>
  <si>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</si>
  <si>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</si>
  <si>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</si>
  <si>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</si>
  <si>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</si>
  <si>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</si>
  <si>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</si>
  <si>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</si>
  <si>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</si>
  <si>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</si>
  <si>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</si>
  <si>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</si>
  <si>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</si>
  <si>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</si>
  <si>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</si>
  <si>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</si>
  <si>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</si>
  <si>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</si>
  <si>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</si>
  <si>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</si>
  <si>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</si>
  <si>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</si>
  <si>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</si>
  <si>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</si>
  <si>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</si>
  <si>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</si>
  <si>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</si>
  <si>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</si>
  <si>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</si>
  <si>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</si>
  <si>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</si>
  <si>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</si>
  <si>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</si>
  <si>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</si>
  <si>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</si>
  <si>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</si>
  <si>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</si>
  <si>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</si>
  <si>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</si>
  <si>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</si>
  <si>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</si>
  <si>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</si>
  <si>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</si>
  <si>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</si>
  <si>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</si>
  <si>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</si>
  <si>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</si>
  <si>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</si>
  <si>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</si>
  <si>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</si>
  <si>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</si>
  <si>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</si>
  <si>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</si>
  <si>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</si>
  <si>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</si>
  <si>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</si>
  <si>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</si>
  <si>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</si>
  <si>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</si>
  <si>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</si>
  <si>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</si>
  <si>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</si>
  <si>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</si>
  <si>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</si>
  <si>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</si>
  <si>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</si>
  <si>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</si>
  <si>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</si>
  <si>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</si>
  <si>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</si>
  <si>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</si>
  <si>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</si>
  <si>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</si>
  <si>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</si>
  <si>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</si>
  <si>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</si>
  <si>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</si>
  <si>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</si>
  <si>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</si>
  <si>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</si>
  <si>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</si>
  <si>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</si>
  <si>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</si>
  <si>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</si>
  <si>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</si>
  <si>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</si>
  <si>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</si>
  <si>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</si>
  <si>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</si>
  <si>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</si>
  <si>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</si>
  <si>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</si>
  <si>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</si>
  <si>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</si>
  <si>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</si>
  <si>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</si>
  <si>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</si>
  <si>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</si>
  <si>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</si>
  <si>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</si>
  <si>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</si>
  <si>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</si>
  <si>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</si>
  <si>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</si>
  <si>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</si>
  <si>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</si>
  <si>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</si>
  <si>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</si>
  <si>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</si>
  <si>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</si>
  <si>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</si>
  <si>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</si>
  <si>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</si>
  <si>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</si>
  <si>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</si>
  <si>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</si>
  <si>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</si>
  <si>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</si>
  <si>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</si>
  <si>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</si>
  <si>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</si>
  <si>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</si>
  <si>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</si>
  <si>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</si>
  <si>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</si>
  <si>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</si>
  <si>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</si>
  <si>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</si>
  <si>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</si>
  <si>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</si>
  <si>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</si>
  <si>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</si>
  <si>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</si>
  <si>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</si>
  <si>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</si>
  <si>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</si>
  <si>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</si>
  <si>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</si>
  <si>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</si>
  <si>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</si>
  <si>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</si>
  <si>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</si>
  <si>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</si>
  <si>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</si>
  <si>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</si>
  <si>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</si>
  <si>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</si>
  <si>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</si>
  <si>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</si>
  <si>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</si>
  <si>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</si>
  <si>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</si>
  <si>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</si>
  <si>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</si>
  <si>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</si>
  <si>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</si>
  <si>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</si>
  <si>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</si>
  <si>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</si>
  <si>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</si>
  <si>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</si>
  <si>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</si>
  <si>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</si>
  <si>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</si>
  <si>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</si>
  <si>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</si>
  <si>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</si>
  <si>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</si>
  <si>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</si>
  <si>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</si>
  <si>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</si>
  <si>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</si>
  <si>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</si>
  <si>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</si>
  <si>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</si>
  <si>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</si>
  <si>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</si>
  <si>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</si>
  <si>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</si>
  <si>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</si>
  <si>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</si>
  <si>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</si>
  <si>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</si>
  <si>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</si>
  <si>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</si>
  <si>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</si>
  <si>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</si>
  <si>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</si>
  <si>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</si>
  <si>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</si>
  <si>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</si>
  <si>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</si>
  <si>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</si>
  <si>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</si>
  <si>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</si>
  <si>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</si>
  <si>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</si>
  <si>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</si>
  <si>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</si>
  <si>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</si>
  <si>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</si>
  <si>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</si>
  <si>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</si>
  <si>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</si>
  <si>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</si>
  <si>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</si>
  <si>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</si>
  <si>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</si>
  <si>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</si>
  <si>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</si>
  <si>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</si>
  <si>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</si>
  <si>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</si>
  <si>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</si>
  <si>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</si>
  <si>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</si>
  <si>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</si>
  <si>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</si>
  <si>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</si>
  <si>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</si>
  <si>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</si>
  <si>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</si>
  <si>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</si>
  <si>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</si>
  <si>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</si>
  <si>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</si>
  <si>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</si>
  <si>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</si>
  <si>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</si>
  <si>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</si>
  <si>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</si>
  <si>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</si>
  <si>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</si>
  <si>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</si>
  <si>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</si>
  <si>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</si>
  <si>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</si>
  <si>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</si>
  <si>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</si>
  <si>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</si>
  <si>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</si>
  <si>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</si>
  <si>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</si>
  <si>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</si>
  <si>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</si>
  <si>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</si>
  <si>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</si>
  <si>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</si>
  <si>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</si>
  <si>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</si>
  <si>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</si>
  <si>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</si>
  <si>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</si>
  <si>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</si>
  <si>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</si>
  <si>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</si>
  <si>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</si>
  <si>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</si>
  <si>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</si>
  <si>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</si>
  <si>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</si>
  <si>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</si>
  <si>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</si>
  <si>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</si>
  <si>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</si>
  <si>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</si>
  <si>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</si>
  <si>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</si>
  <si>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</si>
  <si>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</si>
  <si>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</si>
  <si>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</si>
  <si>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</si>
  <si>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</si>
  <si>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</si>
  <si>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</si>
  <si>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</si>
  <si>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</si>
  <si>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</si>
  <si>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</si>
  <si>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</si>
  <si>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</si>
  <si>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</si>
  <si>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</si>
  <si>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</si>
  <si>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</si>
  <si>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</si>
  <si>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</si>
  <si>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</si>
  <si>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</si>
  <si>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</si>
  <si>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</si>
  <si>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</si>
  <si>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</si>
  <si>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</si>
  <si>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</si>
  <si>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</si>
  <si>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</si>
  <si>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</si>
  <si>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</si>
  <si>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</si>
  <si>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</si>
  <si>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</si>
  <si>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</si>
  <si>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</si>
  <si>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</si>
  <si>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</si>
  <si>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</si>
  <si>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</si>
  <si>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</si>
  <si>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</si>
  <si>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</si>
  <si>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</si>
  <si>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</si>
  <si>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</si>
  <si>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</si>
  <si>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</si>
  <si>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</si>
  <si>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</si>
  <si>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</si>
  <si>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</si>
  <si>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</si>
  <si>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</si>
  <si>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</si>
  <si>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</si>
  <si>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</si>
  <si>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</si>
  <si>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</si>
  <si>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</si>
  <si>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</si>
  <si>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</si>
  <si>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</si>
  <si>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</si>
  <si>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</si>
  <si>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</si>
  <si>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</si>
  <si>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</si>
  <si>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</si>
  <si>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</si>
  <si>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</si>
  <si>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</si>
  <si>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</si>
  <si>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</si>
  <si>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</si>
  <si>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</si>
  <si>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</si>
  <si>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</si>
  <si>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</si>
  <si>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</si>
  <si>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</si>
  <si>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</si>
  <si>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</si>
  <si>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</si>
  <si>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</si>
  <si>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</si>
  <si>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</si>
  <si>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</si>
  <si>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</si>
  <si>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</si>
  <si>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</si>
  <si>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</si>
  <si>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</si>
  <si>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</si>
  <si>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</si>
  <si>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</si>
  <si>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</si>
  <si>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</si>
  <si>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</si>
  <si>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</si>
  <si>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</si>
  <si>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</si>
  <si>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</si>
  <si>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</si>
  <si>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</si>
  <si>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</si>
  <si>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</si>
  <si>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</si>
  <si>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</si>
  <si>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</si>
  <si>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</si>
  <si>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</si>
  <si>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</si>
  <si>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</si>
  <si>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</si>
  <si>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</si>
  <si>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</si>
  <si>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</si>
  <si>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</si>
  <si>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</si>
  <si>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</si>
  <si>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</si>
  <si>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</si>
  <si>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</si>
  <si>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</si>
  <si>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</si>
  <si>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</si>
  <si>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</si>
  <si>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</si>
  <si>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</si>
  <si>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</si>
  <si>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</si>
  <si>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</si>
  <si>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</si>
  <si>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</si>
  <si>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</si>
  <si>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</si>
  <si>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</si>
  <si>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</si>
  <si>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</si>
  <si>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</si>
  <si>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</si>
  <si>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</si>
  <si>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</si>
  <si>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</si>
  <si>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</si>
  <si>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</si>
  <si>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</si>
  <si>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</si>
  <si>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</si>
  <si>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</si>
  <si>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</si>
  <si>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</si>
  <si>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</si>
  <si>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</si>
  <si>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</si>
  <si>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</si>
  <si>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</si>
  <si>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</si>
  <si>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</si>
  <si>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</si>
  <si>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</si>
  <si>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</si>
  <si>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</si>
  <si>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</si>
  <si>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</si>
  <si>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</si>
  <si>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</si>
  <si>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</si>
  <si>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</si>
  <si>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</si>
  <si>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</si>
  <si>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</si>
  <si>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</si>
  <si>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</si>
  <si>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</si>
  <si>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</si>
  <si>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</si>
  <si>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</si>
  <si>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</si>
  <si>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</si>
  <si>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</si>
  <si>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</si>
  <si>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</si>
  <si>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</si>
  <si>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</si>
  <si>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</si>
  <si>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</si>
  <si>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</si>
  <si>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</si>
  <si>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</si>
  <si>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</si>
  <si>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</si>
  <si>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</si>
  <si>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</si>
  <si>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</si>
  <si>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</si>
  <si>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</si>
  <si>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</si>
  <si>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</si>
  <si>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</si>
  <si>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</si>
  <si>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</si>
  <si>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</si>
  <si>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</si>
  <si>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</si>
  <si>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</si>
  <si>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</si>
  <si>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</si>
  <si>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</si>
  <si>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</si>
  <si>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</si>
  <si>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</si>
  <si>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</si>
  <si>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</si>
  <si>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</si>
  <si>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</si>
  <si>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</si>
  <si>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</si>
  <si>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</si>
  <si>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</si>
  <si>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</si>
  <si>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</si>
  <si>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</si>
  <si>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</si>
  <si>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</si>
  <si>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</si>
  <si>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</si>
  <si>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</si>
  <si>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</si>
  <si>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</si>
  <si>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</si>
  <si>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</si>
  <si>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</si>
  <si>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</si>
  <si>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</si>
  <si>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</si>
  <si>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</si>
  <si>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</si>
  <si>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</si>
  <si>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</si>
  <si>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</si>
  <si>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</si>
  <si>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</si>
  <si>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</si>
  <si>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</si>
  <si>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</si>
  <si>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</si>
  <si>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</si>
  <si>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</si>
  <si>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</si>
  <si>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</si>
  <si>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</si>
  <si>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</si>
  <si>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</si>
  <si>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</si>
  <si>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</si>
  <si>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</si>
  <si>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</si>
  <si>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</si>
  <si>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</si>
  <si>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</si>
  <si>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</si>
  <si>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</si>
  <si>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</si>
  <si>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</si>
  <si>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</si>
  <si>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</si>
  <si>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</si>
  <si>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</si>
  <si>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</si>
  <si>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</si>
  <si>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</si>
  <si>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</si>
  <si>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</si>
  <si>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</si>
  <si>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</si>
  <si>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</si>
  <si>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</si>
  <si>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</si>
  <si>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</si>
  <si>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</si>
  <si>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</si>
  <si>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</si>
  <si>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</si>
  <si>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</si>
  <si>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</si>
  <si>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</si>
  <si>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</si>
  <si>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</si>
  <si>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</si>
  <si>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</si>
  <si>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</si>
  <si>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</si>
  <si>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</si>
  <si>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</si>
  <si>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</si>
  <si>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</si>
  <si>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</si>
  <si>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</si>
  <si>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</si>
  <si>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</si>
  <si>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</si>
  <si>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</si>
  <si>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</si>
  <si>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</si>
  <si>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</si>
  <si>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</si>
  <si>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</si>
  <si>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</si>
  <si>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</si>
  <si>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</si>
  <si>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</si>
  <si>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</si>
  <si>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</si>
  <si>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</si>
  <si>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</si>
  <si>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</si>
  <si>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</si>
  <si>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</si>
  <si>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</si>
  <si>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</si>
  <si>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</si>
  <si>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</si>
  <si>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</si>
  <si>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</si>
  <si>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</si>
  <si>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</si>
  <si>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</si>
  <si>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</si>
  <si>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</si>
  <si>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</si>
  <si>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</si>
  <si>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</si>
  <si>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</si>
  <si>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</si>
  <si>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</si>
  <si>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</si>
  <si>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</si>
  <si>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</si>
  <si>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</si>
  <si>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</si>
  <si>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</si>
  <si>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</si>
  <si>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</si>
  <si>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</si>
  <si>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</si>
  <si>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</si>
  <si>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</si>
  <si>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</si>
  <si>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</si>
  <si>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</si>
  <si>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</si>
  <si>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</si>
  <si>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</si>
  <si>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</si>
  <si>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</si>
  <si>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</si>
  <si>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</si>
  <si>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</si>
  <si>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</si>
  <si>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</si>
  <si>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</si>
  <si>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</si>
  <si>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</si>
  <si>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</si>
  <si>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</si>
  <si>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</si>
  <si>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</si>
  <si>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</si>
  <si>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</si>
  <si>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</si>
  <si>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</si>
  <si>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</si>
  <si>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</si>
  <si>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</si>
  <si>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</si>
  <si>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</si>
  <si>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</si>
  <si>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</si>
  <si>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</si>
  <si>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</si>
  <si>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</si>
  <si>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</si>
  <si>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</si>
  <si>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</si>
  <si>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</si>
  <si>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</si>
  <si>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</si>
  <si>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</si>
  <si>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</si>
  <si>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</si>
  <si>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</si>
  <si>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</si>
  <si>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</si>
  <si>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</si>
  <si>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</si>
  <si>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</si>
  <si>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</si>
  <si>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</si>
  <si>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</si>
  <si>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</si>
  <si>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</si>
  <si>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</si>
  <si>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</si>
  <si>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</si>
  <si>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</si>
  <si>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</si>
  <si>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</si>
  <si>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</si>
  <si>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</si>
  <si>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</si>
  <si>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</si>
  <si>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</si>
  <si>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</si>
  <si>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</si>
  <si>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</si>
  <si>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</si>
  <si>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</si>
  <si>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</si>
  <si>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</si>
  <si>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</si>
  <si>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</si>
  <si>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</si>
  <si>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</si>
  <si>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</si>
  <si>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</si>
  <si>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</si>
  <si>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</si>
  <si>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</si>
  <si>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</si>
  <si>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</si>
  <si>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</si>
  <si>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</si>
  <si>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</si>
  <si>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</si>
  <si>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</si>
  <si>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</si>
  <si>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</si>
  <si>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</si>
  <si>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</si>
  <si>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</si>
  <si>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</si>
  <si>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</si>
  <si>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</si>
  <si>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</si>
  <si>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</si>
  <si>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</si>
  <si>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</si>
  <si>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</si>
  <si>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</si>
  <si>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</si>
  <si>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</si>
  <si>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</si>
  <si>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</si>
  <si>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</si>
  <si>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</si>
  <si>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</si>
  <si>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</si>
  <si>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</si>
  <si>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</si>
  <si>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</si>
  <si>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</si>
  <si>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</si>
  <si>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</si>
  <si>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</si>
  <si>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</si>
  <si>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</si>
  <si>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</si>
  <si>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</si>
  <si>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</si>
  <si>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</si>
  <si>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</si>
  <si>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</si>
  <si>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</si>
  <si>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</si>
  <si>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</si>
  <si>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</si>
  <si>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</si>
  <si>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</si>
  <si>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</si>
  <si>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</si>
  <si>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</si>
  <si>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</si>
  <si>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</si>
  <si>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</si>
  <si>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</si>
  <si>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</si>
  <si>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</si>
  <si>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</si>
  <si>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</si>
  <si>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</si>
  <si>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</si>
  <si>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</si>
  <si>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</si>
  <si>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</si>
  <si>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</si>
  <si>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</si>
  <si>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</si>
  <si>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</si>
  <si>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</si>
  <si>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</si>
  <si>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</si>
  <si>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</si>
  <si>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</si>
  <si>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</si>
  <si>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</si>
  <si>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</si>
  <si>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</si>
  <si>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</si>
  <si>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</si>
  <si>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</si>
  <si>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</si>
  <si>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</si>
  <si>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</si>
  <si>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</si>
  <si>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</si>
  <si>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</si>
  <si>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</si>
  <si>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</si>
  <si>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</si>
  <si>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</si>
  <si>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</si>
  <si>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</si>
  <si>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</si>
  <si>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</si>
  <si>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</si>
  <si>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</si>
  <si>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</si>
  <si>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</si>
  <si>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</si>
  <si>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</si>
  <si>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</si>
  <si>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</si>
  <si>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</si>
  <si>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</si>
  <si>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</si>
  <si>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</si>
  <si>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</si>
  <si>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</si>
  <si>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</si>
  <si>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</si>
  <si>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</si>
  <si>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</si>
  <si>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</si>
  <si>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</si>
  <si>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</si>
  <si>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</si>
  <si>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</si>
  <si>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</si>
  <si>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</si>
  <si>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</si>
  <si>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</si>
  <si>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</si>
  <si>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</si>
  <si>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</si>
  <si>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</si>
  <si>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</si>
  <si>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</si>
  <si>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</si>
  <si>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</si>
  <si>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</si>
  <si>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</si>
  <si>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</si>
  <si>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</si>
  <si>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</si>
  <si>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</si>
  <si>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</si>
  <si>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</si>
  <si>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</si>
  <si>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</si>
  <si>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</si>
  <si>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</si>
  <si>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</si>
  <si>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</si>
  <si>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</si>
  <si>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</si>
  <si>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</si>
  <si>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</si>
  <si>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</si>
  <si>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</si>
  <si>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</si>
  <si>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</si>
  <si>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</si>
  <si>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</si>
  <si>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</si>
  <si>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</si>
  <si>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</si>
  <si>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</si>
  <si>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</si>
  <si>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</si>
  <si>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</si>
  <si>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</si>
  <si>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</si>
  <si>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</si>
  <si>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</si>
  <si>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</si>
  <si>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</si>
  <si>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</si>
  <si>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</si>
  <si>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</si>
  <si>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</si>
  <si>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</si>
  <si>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</si>
  <si>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</si>
  <si>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</si>
  <si>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</si>
  <si>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</si>
  <si>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</si>
  <si>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</si>
  <si>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</si>
  <si>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</si>
  <si>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</si>
  <si>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</si>
  <si>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</si>
  <si>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</si>
  <si>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</si>
  <si>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</si>
  <si>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</si>
  <si>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</si>
  <si>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</si>
  <si>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</si>
  <si>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</si>
  <si>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</si>
  <si>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</si>
  <si>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</si>
  <si>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</si>
  <si>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</si>
  <si>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</si>
  <si>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</si>
  <si>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</si>
  <si>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</si>
  <si>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</si>
  <si>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</si>
  <si>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</si>
  <si>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</si>
  <si>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</si>
  <si>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</si>
  <si>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</si>
  <si>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</si>
  <si>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</si>
  <si>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</si>
  <si>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</si>
  <si>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</si>
  <si>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</si>
  <si>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</si>
  <si>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</si>
  <si>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</si>
  <si>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</si>
  <si>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</si>
  <si>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</si>
  <si>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</si>
  <si>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</si>
  <si>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</si>
  <si>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</si>
  <si>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</si>
  <si>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</si>
  <si>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</si>
  <si>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</si>
  <si>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</si>
  <si>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</si>
  <si>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</si>
  <si>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</si>
  <si>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</si>
  <si>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</si>
  <si>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</si>
  <si>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</si>
  <si>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</si>
  <si>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</si>
  <si>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</si>
  <si>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</si>
  <si>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</si>
  <si>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</si>
  <si>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</si>
  <si>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</si>
  <si>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</si>
  <si>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</si>
  <si>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</si>
  <si>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</si>
  <si>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</si>
  <si>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</si>
  <si>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</si>
  <si>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</si>
  <si>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</si>
  <si>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</si>
  <si>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</si>
  <si>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</si>
  <si>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</si>
  <si>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</si>
  <si>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</si>
  <si>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</si>
  <si>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</si>
  <si>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</si>
  <si>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</si>
  <si>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</si>
  <si>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</si>
  <si>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</si>
  <si>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</si>
  <si>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</si>
  <si>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</si>
  <si>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</si>
  <si>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</si>
  <si>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</si>
  <si>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</si>
  <si>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</si>
  <si>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</si>
  <si>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</si>
  <si>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</si>
  <si>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</si>
  <si>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</si>
  <si>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</si>
  <si>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</si>
  <si>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</si>
  <si>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</si>
  <si>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</si>
  <si>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</si>
  <si>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</si>
  <si>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</si>
  <si>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</si>
  <si>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</si>
  <si>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</si>
  <si>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</si>
  <si>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</si>
  <si>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</si>
  <si>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</si>
  <si>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</si>
  <si>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</si>
  <si>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</si>
  <si>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</si>
  <si>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</si>
  <si>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</si>
  <si>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</si>
  <si>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</si>
  <si>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</si>
  <si>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</si>
  <si>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</si>
  <si>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</si>
  <si>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</si>
  <si>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</si>
  <si>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</si>
  <si>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</si>
  <si>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</si>
  <si>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</si>
  <si>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</si>
  <si>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</si>
  <si>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</si>
  <si>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</si>
  <si>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</si>
  <si>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</si>
  <si>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</si>
  <si>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</si>
  <si>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</si>
  <si>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</si>
  <si>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</si>
  <si>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</si>
  <si>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</si>
  <si>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</si>
  <si>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</si>
  <si>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</si>
  <si>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</si>
  <si>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</si>
  <si>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</si>
  <si>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</si>
  <si>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</si>
  <si>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</si>
  <si>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</si>
  <si>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</si>
  <si>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</si>
  <si>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</si>
  <si>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</si>
  <si>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</si>
  <si>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</si>
  <si>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</si>
  <si>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</si>
  <si>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</si>
  <si>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</si>
  <si>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</si>
  <si>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</si>
  <si>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</si>
  <si>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</si>
  <si>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</si>
  <si>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</si>
  <si>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</si>
  <si>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</si>
  <si>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</si>
  <si>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</si>
  <si>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</si>
  <si>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</si>
  <si>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</si>
  <si>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</si>
  <si>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</si>
  <si>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</si>
  <si>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</si>
  <si>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</si>
  <si>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</si>
  <si>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</si>
  <si>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</si>
  <si>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</si>
  <si>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</si>
  <si>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</si>
  <si>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</si>
  <si>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</si>
  <si>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</si>
  <si>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</si>
  <si>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</si>
  <si>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</si>
  <si>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</si>
  <si>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</si>
  <si>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</si>
  <si>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</si>
  <si>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</si>
  <si>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</si>
  <si>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</si>
  <si>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</si>
  <si>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</si>
  <si>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</si>
  <si>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</si>
  <si>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</si>
  <si>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</si>
  <si>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</si>
  <si>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</si>
  <si>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</si>
  <si>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</si>
  <si>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</si>
  <si>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</si>
  <si>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</si>
  <si>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</si>
  <si>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</si>
  <si>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</si>
  <si>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</si>
  <si>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</si>
  <si>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</si>
  <si>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</si>
  <si>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</si>
  <si>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</si>
  <si>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</si>
  <si>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</si>
  <si>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</si>
  <si>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</si>
  <si>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</si>
  <si>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</si>
  <si>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</si>
  <si>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</si>
  <si>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</si>
  <si>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</si>
  <si>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</si>
  <si>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</si>
  <si>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</si>
  <si>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</si>
  <si>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</si>
  <si>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</si>
  <si>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</si>
  <si>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</si>
  <si>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</si>
  <si>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</si>
  <si>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</si>
  <si>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</si>
  <si>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</si>
  <si>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</si>
  <si>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</si>
  <si>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</si>
  <si>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</si>
  <si>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</si>
  <si>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</si>
  <si>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</si>
  <si>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</si>
  <si>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</si>
  <si>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</si>
  <si>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</si>
  <si>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</si>
  <si>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</si>
  <si>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</si>
  <si>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</si>
  <si>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</si>
  <si>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</si>
  <si>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</si>
  <si>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</si>
  <si>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</si>
  <si>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</si>
  <si>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</si>
  <si>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</si>
  <si>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</si>
  <si>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</si>
  <si>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</si>
  <si>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</si>
  <si>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</si>
  <si>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</si>
  <si>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</si>
  <si>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</si>
  <si>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</si>
  <si>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</si>
  <si>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</si>
  <si>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</si>
  <si>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</si>
  <si>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</si>
  <si>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</si>
  <si>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</si>
  <si>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</si>
  <si>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</si>
  <si>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</si>
  <si>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</si>
  <si>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</si>
  <si>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</si>
  <si>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</si>
  <si>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</si>
  <si>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</si>
  <si>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</si>
  <si>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</si>
  <si>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</si>
  <si>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</si>
  <si>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</si>
  <si>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</si>
  <si>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</si>
  <si>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</si>
  <si>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</si>
  <si>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</si>
  <si>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</si>
  <si>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</si>
  <si>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</si>
  <si>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</si>
  <si>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</si>
  <si>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</si>
  <si>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</si>
  <si>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</si>
  <si>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</si>
  <si>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</si>
  <si>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</si>
  <si>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</si>
  <si>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</si>
  <si>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</si>
  <si>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</si>
  <si>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</si>
  <si>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</si>
  <si>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</si>
  <si>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</si>
  <si>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</si>
  <si>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</si>
  <si>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</si>
  <si>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</si>
  <si>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</si>
  <si>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</si>
  <si>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</si>
  <si>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</si>
  <si>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</si>
  <si>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</si>
  <si>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</si>
  <si>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</si>
  <si>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</si>
  <si>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</si>
  <si>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</si>
  <si>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</si>
  <si>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</si>
  <si>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</si>
  <si>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</si>
  <si>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</si>
  <si>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</si>
  <si>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</si>
  <si>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</si>
  <si>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</si>
  <si>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</si>
  <si>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</si>
  <si>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</si>
  <si>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</si>
  <si>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</si>
  <si>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</si>
  <si>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</si>
  <si>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</si>
  <si>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</si>
  <si>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</si>
  <si>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</si>
  <si>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</si>
  <si>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</si>
  <si>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</si>
  <si>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</si>
  <si>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</si>
  <si>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</si>
  <si>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</si>
  <si>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</si>
  <si>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</si>
  <si>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</si>
  <si>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</si>
  <si>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</si>
  <si>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</si>
  <si>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</si>
  <si>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</si>
  <si>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</si>
  <si>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</si>
  <si>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</si>
  <si>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</si>
  <si>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</si>
  <si>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</si>
  <si>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</si>
  <si>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</si>
  <si>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</si>
  <si>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</si>
  <si>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</si>
  <si>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</si>
  <si>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</si>
  <si>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</si>
  <si>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</si>
  <si>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</si>
  <si>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</si>
  <si>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</si>
  <si>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</si>
  <si>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</si>
  <si>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</si>
  <si>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</si>
  <si>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</si>
  <si>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</si>
  <si>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</si>
  <si>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</si>
  <si>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</si>
  <si>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</si>
  <si>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</si>
  <si>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</si>
  <si>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</si>
  <si>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</si>
  <si>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</si>
  <si>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</si>
  <si>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</si>
  <si>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</si>
  <si>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</si>
  <si>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</si>
  <si>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</si>
  <si>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</si>
  <si>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</si>
  <si>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</si>
  <si>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</si>
  <si>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</si>
  <si>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</si>
  <si>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</si>
  <si>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</si>
  <si>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</si>
  <si>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</si>
  <si>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</si>
  <si>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</si>
  <si>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</si>
  <si>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</si>
  <si>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</si>
  <si>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</si>
  <si>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</si>
  <si>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</si>
  <si>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</si>
  <si>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</si>
  <si>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</si>
  <si>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</si>
  <si>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</si>
  <si>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</si>
  <si>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</si>
  <si>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</si>
  <si>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</si>
  <si>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</si>
  <si>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</si>
  <si>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</si>
  <si>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</si>
  <si>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</si>
  <si>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</si>
  <si>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</si>
  <si>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</si>
  <si>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</si>
  <si>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</si>
  <si>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</si>
  <si>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</si>
  <si>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</si>
  <si>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</si>
  <si>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</si>
  <si>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</si>
  <si>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</si>
  <si>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</si>
  <si>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</si>
  <si>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</si>
  <si>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</si>
  <si>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</si>
  <si>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</si>
  <si>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</si>
  <si>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</si>
  <si>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</si>
  <si>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</si>
  <si>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</si>
  <si>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</si>
  <si>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</si>
  <si>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</si>
  <si>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</si>
  <si>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</si>
  <si>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</si>
  <si>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</si>
  <si>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</si>
  <si>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</si>
  <si>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</si>
  <si>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</si>
  <si>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</si>
  <si>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</si>
  <si>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</si>
  <si>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</si>
  <si>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</si>
  <si>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</si>
  <si>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</si>
  <si>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</si>
  <si>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</si>
  <si>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</si>
  <si>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</si>
  <si>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</si>
  <si>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</si>
  <si>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</si>
  <si>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</si>
  <si>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</si>
  <si>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</si>
  <si>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</si>
  <si>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</si>
  <si>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</si>
  <si>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</si>
  <si>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</si>
  <si>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</si>
  <si>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</si>
  <si>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</si>
  <si>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</si>
  <si>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</si>
  <si>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</si>
  <si>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</si>
  <si>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</si>
  <si>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</si>
  <si>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</si>
  <si>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</si>
  <si>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</si>
  <si>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</si>
  <si>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</si>
  <si>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</si>
  <si>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</si>
  <si>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</si>
  <si>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</si>
  <si>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</si>
  <si>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</si>
  <si>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</si>
  <si>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</si>
  <si>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</si>
  <si>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</si>
  <si>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</si>
  <si>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</si>
  <si>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</si>
  <si>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</si>
  <si>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</si>
  <si>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</si>
  <si>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</si>
  <si>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</si>
  <si>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</si>
  <si>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</si>
  <si>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</si>
  <si>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</si>
  <si>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</si>
  <si>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</si>
  <si>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</si>
  <si>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</si>
  <si>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</si>
  <si>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</si>
  <si>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</si>
  <si>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</si>
  <si>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</si>
  <si>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</si>
  <si>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</si>
  <si>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</si>
  <si>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</si>
  <si>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</si>
  <si>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</si>
  <si>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</si>
  <si>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</si>
  <si>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</si>
  <si>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</si>
  <si>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</si>
  <si>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</si>
  <si>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</si>
  <si>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</si>
  <si>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</si>
  <si>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</si>
  <si>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</si>
  <si>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</si>
  <si>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</si>
  <si>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</si>
  <si>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</si>
  <si>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</si>
  <si>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</si>
  <si>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</si>
  <si>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</si>
  <si>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</si>
  <si>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</si>
  <si>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</si>
  <si>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</si>
  <si>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</si>
  <si>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</si>
  <si>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</si>
  <si>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</si>
  <si>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</si>
  <si>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</si>
  <si>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</si>
  <si>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</si>
  <si>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</si>
  <si>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</si>
  <si>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</si>
  <si>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</si>
  <si>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</si>
  <si>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</si>
  <si>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</si>
  <si>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</si>
  <si>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</si>
  <si>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</si>
  <si>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</si>
  <si>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</si>
  <si>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</si>
  <si>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</si>
  <si>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</si>
  <si>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</si>
  <si>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</si>
  <si>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</si>
  <si>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</si>
  <si>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</si>
  <si>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</si>
  <si>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</si>
  <si>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</si>
  <si>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</si>
  <si>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</si>
  <si>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</si>
  <si>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</si>
  <si>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</si>
  <si>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</si>
  <si>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</si>
  <si>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</si>
  <si>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</si>
  <si>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</si>
  <si>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</si>
  <si>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</si>
  <si>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</si>
  <si>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</si>
  <si>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</si>
  <si>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</si>
  <si>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</si>
  <si>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</si>
  <si>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</si>
  <si>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</si>
  <si>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</si>
  <si>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</si>
  <si>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</si>
  <si>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</si>
  <si>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</si>
  <si>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</si>
  <si>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</si>
  <si>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</si>
  <si>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</si>
  <si>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</si>
  <si>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</si>
  <si>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</si>
  <si>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</si>
  <si>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</si>
  <si>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</si>
  <si>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</si>
  <si>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</si>
  <si>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</si>
  <si>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</si>
  <si>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</si>
  <si>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</si>
  <si>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</si>
  <si>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</si>
  <si>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</si>
  <si>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</si>
  <si>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</si>
  <si>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</si>
  <si>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</si>
  <si>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</si>
  <si>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</si>
  <si>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</si>
  <si>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</si>
  <si>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</si>
  <si>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</si>
  <si>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</si>
  <si>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</si>
  <si>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</si>
  <si>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</si>
  <si>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</si>
  <si>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</si>
  <si>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</si>
  <si>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</si>
  <si>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</si>
  <si>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</si>
  <si>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</si>
  <si>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</si>
  <si>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</si>
  <si>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</si>
  <si>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</si>
  <si>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</si>
  <si>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</si>
  <si>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</si>
  <si>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</si>
  <si>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</si>
  <si>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</si>
  <si>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</si>
  <si>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</si>
  <si>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</si>
  <si>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</si>
  <si>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</si>
  <si>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</si>
  <si>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</si>
  <si>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</si>
  <si>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</si>
  <si>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</si>
  <si>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</si>
  <si>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</si>
  <si>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</si>
  <si>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</si>
  <si>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</si>
  <si>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</si>
  <si>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</si>
  <si>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</si>
  <si>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</si>
  <si>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</si>
  <si>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</si>
  <si>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</si>
  <si>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</si>
  <si>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</si>
  <si>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</si>
  <si>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</si>
  <si>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</si>
  <si>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</si>
  <si>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</si>
  <si>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</si>
  <si>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</si>
  <si>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</si>
  <si>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</si>
  <si>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</si>
  <si>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</si>
  <si>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</si>
  <si>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</si>
  <si>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</si>
  <si>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</si>
  <si>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</si>
  <si>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</si>
  <si>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</si>
  <si>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</si>
  <si>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</si>
  <si>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</si>
  <si>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</si>
  <si>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</si>
  <si>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</si>
  <si>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</si>
  <si>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</si>
  <si>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</si>
  <si>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</si>
  <si>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</si>
  <si>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</si>
  <si>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</si>
  <si>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</si>
  <si>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</si>
  <si>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</si>
  <si>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</si>
  <si>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</si>
  <si>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</si>
  <si>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</si>
  <si>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</si>
  <si>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</si>
  <si>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</si>
  <si>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</si>
  <si>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</si>
  <si>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</si>
  <si>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</si>
  <si>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</si>
  <si>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</si>
  <si>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</si>
  <si>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</si>
  <si>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</si>
  <si>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</si>
  <si>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</si>
  <si>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</si>
  <si>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</si>
  <si>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</si>
  <si>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</si>
  <si>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</si>
  <si>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</si>
  <si>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</si>
  <si>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</si>
  <si>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</si>
  <si>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</si>
  <si>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</si>
  <si>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</si>
  <si>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</si>
  <si>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</si>
  <si>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</si>
  <si>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</si>
  <si>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</si>
  <si>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</si>
  <si>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</si>
  <si>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</si>
  <si>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</si>
  <si>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</si>
  <si>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</si>
  <si>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</si>
  <si>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</si>
  <si>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</si>
  <si>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</si>
  <si>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</si>
  <si>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</si>
  <si>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</si>
  <si>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</si>
  <si>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</si>
  <si>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</si>
  <si>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</si>
  <si>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</si>
  <si>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</si>
  <si>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</si>
  <si>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</si>
  <si>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</si>
  <si>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</si>
  <si>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</si>
  <si>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</si>
  <si>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</si>
  <si>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</si>
  <si>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</si>
  <si>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</si>
  <si>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</si>
  <si>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</si>
  <si>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</si>
  <si>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</si>
  <si>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</si>
  <si>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</si>
  <si>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</si>
  <si>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</si>
  <si>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</si>
  <si>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</si>
  <si>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</si>
  <si>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</si>
  <si>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</si>
  <si>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</si>
  <si>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</si>
  <si>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</si>
  <si>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</si>
  <si>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</si>
  <si>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</si>
  <si>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</si>
  <si>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</si>
  <si>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</si>
  <si>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</si>
  <si>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</si>
  <si>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</si>
  <si>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</si>
  <si>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</si>
  <si>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</si>
  <si>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</si>
  <si>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</si>
  <si>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</si>
  <si>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</si>
  <si>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</si>
  <si>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</si>
  <si>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</si>
  <si>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</si>
  <si>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</si>
  <si>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</si>
  <si>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</si>
  <si>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</si>
  <si>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</si>
  <si>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</si>
  <si>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</si>
  <si>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</si>
  <si>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</si>
  <si>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</si>
  <si>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</si>
  <si>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</si>
  <si>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</si>
  <si>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</si>
  <si>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</si>
  <si>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</si>
  <si>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</si>
  <si>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</si>
  <si>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</si>
  <si>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</si>
  <si>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</si>
  <si>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</si>
  <si>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</si>
  <si>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</si>
  <si>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</si>
  <si>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</si>
  <si>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</si>
  <si>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</si>
  <si>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</si>
  <si>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</si>
  <si>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</si>
  <si>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</si>
  <si>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</si>
  <si>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</si>
  <si>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</si>
  <si>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</si>
  <si>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</si>
  <si>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</si>
  <si>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</si>
  <si>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</si>
  <si>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</si>
  <si>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</si>
  <si>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</si>
  <si>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</si>
  <si>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</si>
  <si>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</si>
  <si>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</si>
  <si>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</si>
  <si>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</si>
  <si>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</si>
  <si>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</si>
  <si>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</si>
  <si>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</si>
  <si>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</si>
  <si>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</si>
  <si>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</si>
  <si>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</si>
  <si>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</si>
  <si>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</si>
  <si>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</si>
  <si>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</si>
  <si>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</si>
  <si>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</si>
  <si>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</si>
  <si>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</si>
  <si>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</si>
  <si>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</si>
  <si>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</si>
  <si>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</si>
  <si>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</si>
  <si>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</si>
  <si>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</si>
  <si>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</si>
  <si>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</si>
  <si>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</si>
  <si>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</si>
  <si>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</si>
  <si>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</si>
  <si>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</si>
  <si>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</si>
  <si>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</si>
  <si>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</si>
  <si>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</si>
  <si>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</si>
  <si>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</si>
  <si>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</si>
  <si>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</si>
  <si>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</si>
  <si>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</si>
  <si>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</si>
  <si>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</si>
  <si>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</si>
  <si>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</si>
  <si>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</si>
  <si>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</si>
  <si>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</si>
  <si>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</si>
  <si>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</si>
  <si>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</si>
  <si>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</si>
  <si>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</si>
  <si>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</si>
  <si>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</si>
  <si>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</si>
  <si>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</si>
  <si>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</si>
  <si>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</si>
  <si>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</si>
  <si>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</si>
  <si>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</si>
  <si>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</si>
  <si>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</si>
  <si>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</si>
  <si>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</si>
  <si>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</si>
  <si>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</si>
  <si>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</si>
  <si>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</si>
  <si>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</si>
  <si>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</si>
  <si>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</si>
  <si>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</si>
  <si>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</si>
  <si>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</si>
  <si>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</si>
  <si>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</si>
  <si>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</si>
  <si>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</si>
  <si>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</si>
  <si>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</si>
  <si>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</si>
  <si>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</si>
  <si>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</si>
  <si>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</si>
  <si>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</si>
  <si>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</si>
  <si>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</si>
  <si>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</si>
  <si>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</si>
  <si>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</si>
  <si>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</si>
  <si>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</si>
  <si>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</si>
  <si>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</si>
  <si>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</si>
  <si>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</si>
  <si>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</si>
  <si>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</si>
  <si>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</si>
  <si>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</si>
  <si>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</si>
  <si>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</si>
  <si>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</si>
  <si>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</si>
  <si>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</si>
  <si>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</si>
  <si>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</si>
  <si>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</si>
  <si>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</si>
  <si>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</si>
  <si>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</si>
  <si>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</si>
  <si>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</si>
  <si>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</si>
  <si>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</si>
  <si>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</si>
  <si>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</si>
  <si>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</si>
  <si>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</si>
  <si>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</si>
  <si>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</si>
  <si>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</si>
  <si>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</si>
  <si>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</si>
  <si>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</si>
  <si>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</si>
  <si>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</si>
  <si>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</si>
  <si>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</si>
  <si>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</si>
  <si>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</si>
  <si>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</si>
  <si>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</si>
  <si>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</si>
  <si>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</si>
  <si>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</si>
  <si>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</si>
  <si>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</si>
  <si>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</si>
  <si>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</si>
  <si>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</si>
  <si>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</si>
  <si>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</si>
  <si>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</si>
  <si>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</si>
  <si>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</si>
  <si>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</si>
  <si>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</si>
  <si>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</si>
  <si>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</si>
  <si>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</si>
  <si>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</si>
  <si>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</si>
  <si>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</si>
  <si>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</si>
  <si>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</si>
  <si>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</si>
  <si>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</si>
  <si>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</si>
  <si>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</si>
  <si>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</si>
  <si>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</si>
  <si>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</si>
  <si>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</si>
  <si>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</si>
  <si>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</si>
  <si>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</si>
  <si>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</si>
  <si>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</si>
  <si>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</si>
  <si>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</si>
  <si>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</si>
  <si>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</si>
  <si>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</si>
  <si>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</si>
  <si>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</si>
  <si>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</si>
  <si>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</si>
  <si>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</si>
  <si>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</si>
  <si>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</si>
  <si>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</si>
  <si>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</si>
  <si>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</si>
  <si>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</si>
  <si>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</si>
  <si>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</si>
  <si>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</si>
  <si>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</si>
  <si>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</si>
  <si>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</si>
  <si>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</si>
  <si>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</si>
  <si>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</si>
  <si>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</si>
  <si>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</si>
  <si>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</si>
  <si>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</si>
  <si>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</si>
  <si>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</si>
  <si>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</si>
  <si>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</si>
  <si>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</si>
  <si>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</si>
  <si>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</si>
  <si>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</si>
  <si>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</si>
  <si>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</si>
  <si>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</si>
  <si>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</si>
  <si>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</si>
  <si>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</si>
  <si>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</si>
  <si>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</si>
  <si>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</si>
  <si>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</si>
  <si>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</si>
  <si>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</si>
  <si>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</si>
  <si>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</si>
  <si>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</si>
  <si>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</si>
  <si>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</si>
  <si>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</si>
  <si>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</si>
  <si>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</si>
  <si>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</si>
  <si>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</si>
  <si>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</si>
  <si>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</si>
  <si>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</si>
  <si>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</si>
  <si>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</si>
  <si>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</si>
  <si>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</si>
  <si>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</si>
  <si>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</si>
  <si>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</si>
  <si>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</si>
  <si>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</si>
  <si>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</si>
  <si>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</si>
  <si>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</si>
  <si>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</si>
  <si>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</si>
  <si>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</si>
  <si>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</si>
  <si>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</si>
  <si>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</si>
  <si>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</si>
  <si>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</si>
  <si>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</si>
  <si>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</si>
  <si>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</si>
  <si>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</si>
  <si>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</si>
  <si>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</si>
  <si>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</si>
  <si>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</si>
  <si>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</si>
  <si>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</si>
  <si>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</si>
  <si>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</si>
  <si>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</si>
  <si>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</si>
  <si>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</si>
  <si>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</si>
  <si>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</si>
  <si>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</si>
  <si>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</si>
  <si>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</si>
  <si>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</si>
  <si>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</si>
  <si>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</si>
  <si>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</si>
  <si>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</si>
  <si>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</si>
  <si>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</si>
  <si>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</si>
  <si>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</si>
  <si>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</si>
  <si>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</si>
  <si>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</si>
  <si>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</si>
  <si>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</si>
  <si>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</si>
  <si>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</si>
  <si>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</si>
  <si>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</si>
  <si>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</si>
  <si>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</si>
  <si>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</si>
  <si>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</si>
  <si>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</si>
  <si>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</si>
  <si>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</si>
  <si>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</si>
  <si>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</si>
  <si>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</si>
  <si>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</si>
  <si>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</si>
  <si>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</si>
  <si>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</si>
  <si>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</si>
  <si>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</si>
  <si>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</si>
  <si>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</si>
  <si>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</si>
  <si>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</si>
  <si>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</si>
  <si>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</si>
  <si>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</si>
  <si>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</si>
  <si>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</si>
  <si>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</si>
  <si>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</si>
  <si>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</si>
  <si>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</si>
  <si>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</si>
  <si>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</si>
  <si>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</si>
  <si>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</si>
  <si>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</si>
  <si>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</si>
  <si>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</si>
  <si>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</si>
  <si>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</si>
  <si>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</si>
  <si>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</si>
  <si>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</si>
  <si>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</si>
  <si>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</si>
  <si>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</si>
  <si>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</si>
  <si>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</si>
  <si>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</si>
  <si>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</si>
  <si>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</si>
  <si>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</si>
  <si>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</si>
  <si>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</si>
  <si>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</si>
  <si>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</si>
  <si>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</si>
  <si>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</si>
  <si>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</si>
  <si>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</si>
  <si>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</si>
  <si>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</si>
  <si>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</si>
  <si>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</si>
  <si>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</si>
  <si>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</si>
  <si>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</si>
  <si>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</si>
  <si>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</si>
  <si>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</si>
  <si>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</si>
  <si>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</si>
  <si>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</si>
  <si>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</si>
  <si>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</si>
  <si>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</si>
  <si>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</si>
  <si>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</si>
  <si>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</si>
  <si>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</si>
  <si>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</si>
  <si>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</si>
  <si>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</si>
  <si>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</si>
  <si>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</si>
  <si>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</si>
  <si>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</si>
  <si>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</si>
  <si>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</si>
  <si>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</si>
  <si>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</si>
  <si>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</si>
  <si>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</si>
  <si>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</si>
  <si>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</si>
  <si>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</si>
  <si>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</si>
  <si>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</si>
  <si>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</si>
  <si>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</si>
  <si>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</si>
  <si>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</si>
  <si>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</si>
  <si>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</si>
  <si>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</si>
  <si>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</si>
  <si>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</si>
  <si>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</si>
  <si>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</si>
  <si>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</si>
  <si>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</si>
  <si>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</si>
  <si>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</si>
  <si>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</si>
  <si>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</si>
  <si>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</si>
  <si>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</si>
  <si>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</si>
  <si>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</si>
  <si>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</si>
  <si>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</si>
  <si>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</si>
  <si>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</si>
  <si>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</si>
  <si>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</si>
  <si>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</si>
  <si>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</si>
  <si>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</si>
  <si>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</si>
  <si>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</si>
  <si>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</si>
  <si>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</si>
  <si>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</si>
  <si>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</si>
  <si>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</si>
  <si>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</si>
  <si>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</si>
  <si>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</si>
  <si>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</si>
  <si>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</si>
  <si>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</si>
  <si>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</si>
  <si>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</si>
  <si>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</si>
  <si>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</si>
  <si>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</si>
  <si>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</si>
  <si>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</si>
  <si>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</si>
  <si>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</si>
  <si>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</si>
  <si>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</si>
  <si>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</si>
  <si>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</si>
  <si>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</si>
  <si>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</si>
  <si>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</si>
  <si>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</si>
  <si>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</si>
  <si>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</si>
  <si>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</si>
  <si>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</si>
  <si>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</si>
  <si>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</si>
  <si>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</si>
  <si>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</si>
  <si>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</si>
  <si>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</si>
  <si>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</si>
  <si>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</si>
  <si>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</si>
  <si>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</si>
  <si>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</si>
  <si>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</si>
  <si>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</si>
  <si>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</si>
  <si>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</si>
  <si>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</si>
  <si>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</si>
  <si>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</si>
  <si>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</si>
  <si>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</si>
  <si>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</si>
  <si>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</si>
  <si>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</si>
  <si>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</si>
  <si>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</si>
  <si>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</si>
  <si>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</si>
  <si>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</si>
  <si>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</si>
  <si>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</si>
  <si>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</si>
  <si>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</si>
  <si>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</si>
  <si>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</si>
  <si>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</si>
  <si>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</si>
  <si>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</si>
  <si>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</si>
  <si>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</si>
  <si>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</si>
  <si>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</si>
  <si>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</si>
  <si>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</si>
  <si>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</si>
  <si>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</si>
  <si>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</si>
  <si>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</si>
  <si>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</si>
  <si>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</si>
  <si>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</si>
  <si>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</si>
  <si>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</si>
  <si>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</si>
  <si>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</si>
  <si>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</si>
  <si>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</si>
  <si>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</si>
  <si>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</si>
  <si>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</si>
  <si>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</si>
  <si>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</si>
  <si>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</si>
  <si>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</si>
  <si>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</si>
  <si>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</si>
  <si>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</si>
  <si>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</si>
  <si>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</si>
  <si>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</si>
  <si>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</si>
  <si>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</si>
  <si>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</si>
  <si>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</si>
  <si>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</si>
  <si>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</si>
  <si>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</si>
  <si>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</si>
  <si>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</si>
  <si>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</si>
  <si>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</si>
  <si>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</si>
  <si>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</si>
  <si>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</si>
  <si>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</si>
  <si>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</si>
  <si>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</si>
  <si>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</si>
  <si>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</si>
  <si>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</si>
  <si>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</si>
  <si>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</si>
  <si>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</si>
  <si>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</si>
  <si>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</si>
  <si>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</si>
  <si>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</si>
  <si>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</si>
  <si>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</si>
  <si>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</si>
  <si>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</si>
  <si>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</si>
  <si>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</si>
  <si>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</si>
  <si>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</si>
  <si>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</si>
  <si>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</si>
  <si>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</si>
  <si>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</si>
  <si>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</si>
  <si>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</si>
  <si>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</si>
  <si>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</si>
  <si>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</si>
  <si>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</si>
  <si>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</si>
  <si>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</si>
  <si>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</si>
  <si>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</si>
  <si>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</si>
  <si>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</si>
  <si>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</si>
  <si>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</si>
  <si>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</si>
  <si>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</si>
  <si>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</si>
  <si>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</si>
  <si>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</si>
  <si>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</si>
  <si>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</si>
  <si>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</si>
  <si>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</si>
  <si>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</si>
  <si>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</si>
  <si>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</si>
  <si>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</si>
  <si>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</si>
  <si>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</si>
  <si>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</si>
  <si>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</si>
  <si>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</si>
  <si>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</si>
  <si>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</si>
  <si>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</si>
  <si>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</si>
  <si>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</si>
  <si>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</si>
  <si>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</si>
  <si>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</si>
  <si>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</si>
  <si>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</si>
  <si>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</si>
  <si>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</si>
  <si>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</si>
  <si>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</si>
  <si>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</si>
  <si>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</si>
  <si>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</si>
  <si>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</si>
  <si>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</si>
  <si>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</si>
  <si>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</si>
  <si>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</si>
  <si>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</si>
  <si>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</si>
  <si>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</si>
  <si>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</si>
  <si>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</si>
  <si>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</si>
  <si>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</si>
  <si>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</si>
  <si>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</si>
  <si>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</si>
  <si>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</si>
  <si>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</si>
  <si>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</si>
  <si>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</si>
  <si>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</si>
  <si>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</si>
  <si>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</si>
  <si>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</si>
  <si>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</si>
  <si>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</si>
  <si>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</si>
  <si>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</si>
  <si>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</si>
  <si>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</si>
  <si>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</si>
  <si>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</si>
  <si>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</si>
  <si>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</si>
  <si>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</si>
  <si>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</si>
  <si>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</si>
  <si>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</si>
  <si>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</si>
  <si>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</si>
  <si>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</si>
  <si>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</si>
  <si>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</si>
  <si>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</si>
  <si>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</si>
  <si>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</si>
  <si>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</si>
  <si>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</si>
  <si>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</si>
  <si>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</si>
  <si>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</si>
  <si>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</si>
  <si>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</si>
  <si>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</si>
  <si>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</si>
  <si>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</si>
  <si>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</si>
  <si>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</si>
  <si>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</si>
  <si>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</si>
  <si>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</si>
  <si>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</si>
  <si>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</si>
  <si>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</si>
  <si>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</si>
  <si>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</si>
  <si>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</si>
  <si>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</si>
  <si>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</si>
  <si>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</si>
  <si>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</si>
  <si>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</si>
  <si>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</si>
  <si>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</si>
  <si>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</si>
  <si>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</si>
  <si>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</si>
  <si>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</si>
  <si>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</si>
  <si>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</si>
  <si>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</si>
  <si>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</si>
  <si>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</si>
  <si>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</si>
  <si>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</si>
  <si>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</si>
  <si>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</si>
  <si>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</si>
  <si>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</si>
  <si>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</si>
  <si>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</si>
  <si>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</si>
  <si>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</si>
  <si>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</si>
  <si>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</si>
  <si>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</si>
  <si>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</si>
  <si>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</si>
  <si>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</si>
  <si>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</si>
  <si>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</si>
  <si>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</si>
  <si>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</si>
  <si>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</si>
  <si>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</si>
  <si>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</si>
  <si>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</si>
  <si>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</si>
  <si>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</si>
  <si>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</si>
  <si>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</si>
  <si>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</si>
  <si>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</si>
  <si>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</si>
  <si>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</si>
  <si>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</si>
  <si>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</si>
  <si>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</si>
  <si>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</si>
  <si>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</si>
  <si>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</si>
  <si>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</si>
  <si>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</si>
  <si>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</si>
  <si>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</si>
  <si>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</si>
  <si>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</si>
  <si>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</si>
  <si>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</si>
  <si>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</si>
  <si>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</si>
  <si>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</si>
  <si>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</si>
  <si>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</si>
  <si>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</si>
  <si>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</si>
  <si>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</si>
  <si>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</si>
  <si>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</si>
  <si>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</si>
  <si>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</si>
  <si>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</si>
  <si>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</si>
  <si>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</si>
  <si>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</si>
  <si>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</si>
  <si>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</si>
  <si>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</si>
  <si>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</si>
  <si>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</si>
  <si>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</si>
  <si>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</si>
  <si>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</si>
  <si>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</si>
  <si>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</si>
  <si>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</si>
  <si>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</si>
  <si>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</si>
  <si>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</si>
  <si>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</si>
  <si>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</si>
  <si>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</si>
  <si>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</si>
  <si>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</si>
  <si>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</si>
  <si>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</si>
  <si>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</si>
  <si>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</si>
  <si>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</si>
  <si>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</si>
  <si>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</si>
  <si>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</si>
  <si>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</si>
  <si>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</si>
  <si>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</si>
  <si>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</si>
  <si>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</si>
  <si>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</si>
  <si>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</si>
  <si>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</si>
  <si>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</si>
  <si>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</si>
  <si>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</si>
  <si>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</si>
  <si>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</si>
  <si>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</si>
  <si>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</si>
  <si>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</si>
  <si>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</si>
  <si>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</si>
  <si>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</si>
  <si>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</si>
  <si>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</si>
  <si>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</si>
  <si>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</si>
  <si>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</si>
  <si>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</si>
  <si>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</si>
  <si>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</si>
  <si>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</si>
  <si>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</si>
  <si>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</si>
  <si>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</si>
  <si>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</si>
  <si>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</si>
  <si>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</si>
  <si>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</si>
  <si>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</si>
  <si>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</si>
  <si>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</si>
  <si>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</si>
  <si>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</si>
  <si>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</si>
  <si>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</si>
  <si>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</si>
  <si>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</si>
  <si>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</si>
  <si>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</si>
  <si>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</si>
  <si>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</si>
  <si>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</si>
  <si>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</si>
  <si>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</si>
  <si>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</si>
  <si>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</si>
  <si>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</si>
  <si>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</si>
  <si>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</si>
  <si>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</si>
  <si>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</si>
  <si>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</si>
  <si>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</si>
  <si>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</si>
  <si>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</si>
  <si>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</si>
  <si>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</si>
  <si>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</si>
  <si>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</si>
  <si>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</si>
  <si>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</si>
  <si>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</si>
  <si>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</si>
  <si>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</si>
  <si>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</si>
  <si>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</si>
  <si>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</si>
  <si>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</si>
  <si>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</si>
  <si>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</si>
  <si>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</si>
  <si>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</si>
  <si>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</si>
  <si>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</si>
  <si>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</si>
  <si>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</si>
  <si>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</si>
  <si>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</si>
  <si>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</si>
  <si>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</si>
  <si>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</si>
  <si>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</si>
  <si>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</si>
  <si>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</si>
  <si>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</si>
  <si>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</si>
  <si>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</si>
  <si>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</si>
  <si>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</si>
  <si>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</si>
  <si>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</si>
  <si>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</si>
  <si>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</si>
  <si>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</si>
  <si>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</si>
  <si>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</si>
  <si>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</si>
  <si>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</si>
  <si>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</si>
  <si>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</si>
  <si>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</si>
  <si>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</si>
  <si>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</si>
  <si>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</si>
  <si>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</si>
  <si>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</si>
  <si>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</si>
  <si>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</si>
  <si>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</si>
  <si>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</si>
  <si>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</si>
  <si>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</si>
  <si>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</si>
  <si>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</si>
  <si>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</si>
  <si>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</si>
  <si>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</si>
  <si>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</si>
  <si>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</si>
  <si>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</si>
  <si>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</si>
  <si>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</si>
  <si>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</si>
  <si>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</si>
  <si>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</si>
  <si>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</si>
  <si>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</si>
  <si>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</si>
  <si>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</si>
  <si>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</si>
  <si>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</si>
  <si>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</si>
  <si>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</si>
  <si>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</si>
  <si>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</si>
  <si>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</si>
  <si>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</si>
  <si>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</si>
  <si>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</si>
  <si>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</si>
  <si>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</si>
  <si>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</si>
  <si>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</si>
  <si>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</si>
  <si>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</si>
  <si>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</si>
  <si>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</si>
  <si>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</si>
  <si>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</si>
  <si>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</si>
  <si>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</si>
  <si>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</si>
  <si>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</si>
  <si>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</si>
  <si>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</si>
  <si>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</si>
  <si>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</si>
  <si>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</si>
  <si>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</si>
  <si>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</si>
  <si>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</si>
  <si>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</si>
  <si>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</si>
  <si>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</si>
  <si>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</si>
  <si>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</si>
  <si>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</si>
  <si>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</si>
  <si>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</si>
  <si>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</si>
  <si>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</si>
  <si>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</si>
  <si>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</si>
  <si>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</si>
  <si>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</si>
  <si>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</si>
  <si>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</si>
  <si>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</si>
  <si>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</si>
  <si>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</si>
  <si>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</si>
  <si>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</si>
  <si>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</si>
  <si>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</si>
  <si>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</si>
  <si>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</si>
  <si>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</si>
  <si>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</si>
  <si>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</si>
  <si>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</si>
  <si>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</si>
  <si>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</si>
  <si>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</si>
  <si>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</si>
  <si>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</si>
  <si>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</si>
  <si>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</si>
  <si>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</si>
  <si>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</si>
  <si>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</si>
  <si>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</si>
  <si>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</si>
  <si>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</si>
  <si>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</si>
  <si>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</si>
  <si>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</si>
  <si>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</si>
  <si>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</si>
  <si>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</si>
  <si>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</si>
  <si>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</si>
  <si>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</si>
  <si>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</si>
  <si>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</si>
  <si>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</si>
  <si>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</si>
  <si>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</si>
  <si>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</si>
  <si>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</si>
  <si>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</si>
  <si>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</si>
  <si>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</si>
  <si>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</si>
  <si>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</si>
  <si>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</si>
  <si>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</si>
  <si>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</si>
  <si>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</si>
  <si>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</si>
  <si>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</si>
  <si>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</si>
  <si>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</si>
  <si>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</si>
  <si>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</si>
  <si>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</si>
  <si>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</si>
  <si>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</si>
  <si>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</si>
  <si>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</si>
  <si>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</si>
  <si>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</si>
  <si>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</si>
  <si>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</si>
  <si>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</si>
  <si>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</si>
  <si>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</si>
  <si>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</si>
  <si>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</si>
  <si>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</si>
  <si>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</si>
  <si>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</si>
  <si>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</si>
  <si>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</si>
  <si>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</si>
  <si>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</si>
  <si>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</si>
  <si>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</si>
  <si>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</si>
  <si>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</si>
  <si>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</si>
  <si>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</si>
  <si>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</si>
  <si>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</si>
  <si>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</si>
  <si>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</si>
  <si>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</si>
  <si>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</si>
  <si>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</si>
  <si>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</si>
  <si>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</si>
  <si>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</si>
  <si>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</si>
  <si>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</si>
  <si>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</si>
  <si>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</si>
  <si>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</si>
  <si>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</si>
  <si>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</si>
  <si>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</si>
  <si>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</si>
  <si>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</si>
  <si>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</si>
  <si>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</si>
  <si>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</si>
  <si>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</si>
  <si>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</si>
  <si>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</si>
  <si>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</si>
  <si>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</si>
  <si>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</si>
  <si>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</si>
  <si>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</si>
  <si>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</si>
  <si>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</si>
  <si>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</si>
  <si>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</si>
  <si>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</si>
  <si>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</si>
  <si>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</si>
  <si>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</si>
  <si>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</si>
  <si>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</si>
  <si>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</si>
  <si>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</si>
  <si>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</si>
  <si>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</si>
  <si>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</si>
  <si>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</si>
  <si>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</si>
  <si>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</si>
  <si>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</si>
  <si>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</si>
  <si>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</si>
  <si>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</si>
  <si>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</si>
  <si>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</si>
  <si>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</si>
  <si>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</si>
  <si>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</si>
  <si>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</si>
  <si>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</si>
  <si>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</si>
  <si>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</si>
  <si>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</si>
  <si>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</si>
  <si>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</si>
  <si>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</si>
  <si>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</si>
  <si>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</si>
  <si>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</si>
  <si>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</si>
  <si>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</si>
  <si>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</si>
  <si>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</si>
  <si>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</si>
  <si>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</si>
  <si>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</si>
  <si>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</si>
  <si>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</si>
  <si>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</si>
  <si>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</si>
  <si>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</si>
  <si>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</si>
  <si>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</si>
  <si>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</si>
  <si>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</si>
  <si>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</si>
  <si>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</si>
  <si>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</si>
  <si>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</si>
  <si>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</si>
  <si>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</si>
  <si>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</si>
  <si>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</si>
  <si>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</si>
  <si>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</si>
  <si>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</si>
  <si>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</si>
  <si>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</si>
  <si>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</si>
  <si>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</si>
  <si>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</si>
  <si>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</si>
  <si>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</si>
  <si>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</si>
  <si>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</si>
  <si>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</si>
  <si>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</si>
  <si>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</si>
  <si>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</si>
  <si>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</si>
  <si>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</si>
  <si>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</si>
  <si>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</si>
  <si>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</si>
  <si>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</si>
  <si>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</si>
  <si>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</si>
  <si>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</si>
  <si>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</si>
  <si>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</si>
  <si>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</si>
  <si>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</si>
  <si>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</si>
  <si>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</si>
  <si>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</si>
  <si>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</si>
  <si>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</si>
  <si>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</si>
  <si>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</si>
  <si>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</si>
  <si>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</si>
  <si>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</si>
  <si>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</si>
  <si>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</si>
  <si>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</si>
  <si>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</si>
  <si>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</si>
  <si>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</si>
  <si>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</si>
  <si>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</si>
  <si>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</si>
  <si>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</si>
  <si>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</si>
  <si>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</si>
  <si>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</si>
  <si>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</si>
  <si>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</si>
  <si>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</si>
  <si>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</si>
  <si>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</si>
  <si>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</si>
  <si>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</si>
  <si>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</si>
  <si>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</si>
  <si>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</si>
  <si>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</si>
  <si>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</si>
  <si>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</si>
  <si>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</si>
  <si>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</si>
  <si>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</si>
  <si>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</si>
  <si>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</si>
  <si>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</si>
  <si>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</si>
  <si>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</si>
  <si>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</si>
  <si>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</si>
  <si>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</si>
  <si>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</si>
  <si>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</si>
  <si>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</si>
  <si>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</si>
  <si>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</si>
  <si>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</si>
  <si>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</si>
  <si>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</si>
  <si>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</si>
  <si>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</si>
  <si>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</si>
  <si>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</si>
  <si>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</si>
  <si>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</si>
  <si>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</si>
  <si>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</si>
  <si>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</si>
  <si>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</si>
  <si>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</si>
  <si>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</si>
  <si>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</si>
  <si>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</si>
  <si>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</si>
  <si>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</si>
  <si>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</si>
  <si>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</si>
  <si>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</si>
  <si>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</si>
  <si>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</si>
  <si>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</si>
  <si>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</si>
  <si>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</si>
  <si>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</si>
  <si>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</si>
  <si>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</si>
  <si>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</si>
  <si>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</si>
  <si>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</si>
  <si>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</si>
  <si>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</si>
  <si>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</si>
  <si>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</si>
  <si>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</si>
  <si>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</si>
  <si>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</si>
  <si>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</si>
  <si>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</si>
  <si>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</si>
  <si>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</si>
  <si>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</si>
  <si>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</si>
  <si>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</si>
  <si>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</si>
  <si>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</si>
  <si>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</si>
  <si>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</si>
  <si>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</si>
  <si>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</si>
  <si>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</si>
  <si>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</si>
  <si>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</si>
  <si>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</si>
  <si>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</si>
  <si>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</si>
  <si>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</si>
  <si>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</si>
  <si>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</si>
  <si>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</si>
  <si>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</si>
  <si>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</si>
  <si>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</si>
  <si>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</si>
  <si>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</si>
  <si>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</si>
  <si>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</si>
  <si>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</si>
  <si>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</si>
  <si>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</si>
  <si>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</si>
  <si>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</si>
  <si>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</si>
  <si>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</si>
  <si>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</si>
  <si>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</si>
  <si>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</si>
  <si>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</si>
  <si>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</si>
  <si>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</si>
  <si>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</si>
  <si>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</si>
  <si>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</si>
  <si>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</si>
  <si>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</si>
  <si>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</si>
  <si>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</si>
  <si>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</si>
  <si>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</si>
  <si>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</si>
  <si>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</si>
  <si>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</si>
  <si>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</si>
  <si>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</si>
  <si>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</si>
  <si>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</si>
  <si>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</si>
  <si>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</si>
  <si>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</si>
  <si>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</si>
  <si>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</si>
  <si>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</si>
  <si>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</si>
  <si>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</si>
  <si>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</si>
  <si>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</si>
  <si>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</si>
  <si>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</si>
  <si>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</si>
  <si>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</si>
  <si>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</si>
  <si>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</si>
  <si>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</si>
  <si>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</si>
  <si>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</si>
  <si>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</si>
  <si>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</si>
  <si>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</si>
  <si>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</si>
  <si>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</si>
  <si>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</si>
  <si>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</si>
  <si>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</si>
  <si>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</si>
  <si>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</si>
  <si>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</si>
  <si>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</si>
  <si>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</si>
  <si>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</si>
  <si>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</si>
  <si>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</si>
  <si>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</si>
  <si>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</si>
  <si>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</si>
  <si>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</si>
  <si>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</si>
  <si>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</si>
  <si>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</si>
  <si>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</si>
  <si>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</si>
  <si>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</si>
  <si>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</si>
  <si>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</si>
  <si>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</si>
  <si>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</si>
  <si>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</si>
  <si>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</si>
  <si>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</si>
  <si>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</si>
  <si>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</si>
  <si>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</si>
  <si>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</si>
  <si>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</si>
  <si>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</si>
  <si>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</si>
  <si>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</si>
  <si>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</si>
  <si>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</si>
  <si>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</si>
  <si>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</si>
  <si>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</si>
  <si>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</si>
  <si>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</si>
  <si>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</si>
  <si>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</si>
  <si>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</si>
  <si>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</si>
  <si>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</si>
  <si>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</si>
  <si>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</si>
  <si>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</si>
  <si>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</si>
  <si>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</si>
  <si>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</si>
  <si>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</si>
  <si>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</si>
  <si>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</si>
  <si>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</si>
  <si>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</si>
  <si>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</si>
  <si>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</si>
  <si>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</si>
  <si>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</si>
  <si>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</si>
  <si>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</si>
  <si>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</si>
  <si>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</si>
  <si>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</si>
  <si>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</si>
  <si>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</si>
  <si>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</si>
  <si>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</si>
  <si>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</si>
  <si>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</si>
  <si>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</si>
  <si>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</si>
  <si>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</si>
  <si>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</si>
  <si>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</si>
  <si>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</si>
  <si>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</si>
  <si>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</si>
  <si>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</si>
  <si>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</si>
  <si>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</si>
  <si>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</si>
  <si>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</si>
  <si>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</si>
  <si>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</si>
  <si>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</si>
  <si>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</si>
  <si>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</si>
  <si>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</si>
  <si>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</si>
  <si>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</si>
  <si>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</si>
  <si>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</si>
  <si>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</si>
  <si>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</si>
  <si>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</si>
  <si>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</si>
  <si>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</si>
  <si>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</si>
  <si>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</si>
  <si>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</si>
  <si>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</si>
  <si>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</si>
  <si>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</si>
  <si>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</si>
  <si>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</si>
  <si>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</si>
  <si>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</si>
  <si>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</si>
  <si>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</si>
  <si>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</si>
  <si>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</si>
  <si>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</si>
  <si>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</si>
  <si>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</si>
  <si>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</si>
  <si>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</si>
  <si>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</si>
  <si>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</si>
  <si>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</si>
  <si>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</si>
  <si>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</si>
  <si>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</si>
  <si>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</si>
  <si>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</si>
  <si>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</si>
  <si>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</si>
  <si>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</si>
  <si>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</si>
  <si>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</si>
  <si>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</si>
  <si>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</si>
  <si>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</si>
  <si>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</si>
  <si>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</si>
  <si>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</si>
  <si>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</si>
  <si>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</si>
  <si>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</si>
  <si>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</si>
  <si>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</si>
  <si>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</si>
  <si>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</si>
  <si>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</si>
  <si>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</si>
  <si>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</si>
  <si>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</si>
  <si>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</si>
  <si>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</si>
  <si>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</si>
  <si>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</si>
  <si>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</si>
  <si>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</si>
  <si>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</si>
  <si>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</si>
  <si>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</si>
  <si>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</si>
  <si>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</si>
  <si>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</si>
  <si>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</si>
  <si>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</si>
  <si>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</si>
  <si>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</si>
  <si>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</si>
  <si>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</si>
  <si>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</si>
  <si>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</si>
  <si>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</si>
  <si>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</si>
  <si>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</si>
  <si>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</si>
  <si>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</si>
  <si>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</si>
  <si>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</si>
  <si>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</si>
  <si>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</si>
  <si>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</si>
  <si>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</si>
  <si>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</si>
  <si>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</si>
  <si>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</si>
  <si>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</si>
  <si>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</si>
  <si>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</si>
  <si>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</si>
  <si>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</si>
  <si>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</si>
  <si>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</si>
  <si>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</si>
  <si>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</si>
  <si>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</si>
  <si>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</si>
  <si>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</si>
  <si>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</si>
  <si>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</si>
  <si>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</si>
  <si>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</si>
  <si>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</si>
  <si>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</si>
  <si>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</si>
  <si>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</si>
  <si>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</si>
  <si>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</si>
  <si>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</si>
  <si>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</si>
  <si>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</si>
  <si>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</si>
  <si>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</si>
  <si>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</si>
  <si>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</si>
  <si>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</si>
  <si>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</si>
  <si>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</si>
  <si>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</si>
  <si>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</si>
  <si>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</si>
  <si>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</si>
  <si>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</si>
  <si>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</si>
  <si>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</si>
  <si>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</si>
  <si>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</si>
  <si>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</si>
  <si>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</si>
  <si>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</si>
  <si>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</si>
  <si>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</si>
  <si>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</si>
  <si>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</si>
  <si>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</si>
  <si>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</si>
  <si>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</si>
  <si>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</si>
  <si>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</si>
  <si>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</si>
  <si>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</si>
  <si>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</si>
  <si>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</si>
  <si>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</si>
  <si>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</si>
  <si>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</si>
  <si>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</si>
  <si>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</si>
  <si>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</si>
  <si>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</si>
  <si>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</si>
  <si>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</si>
  <si>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</si>
  <si>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</si>
  <si>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</si>
  <si>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</si>
  <si>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</si>
  <si>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</si>
  <si>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</si>
  <si>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</si>
  <si>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</si>
  <si>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</si>
  <si>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</si>
  <si>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</si>
  <si>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</si>
  <si>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</si>
  <si>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</si>
  <si>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</si>
  <si>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</si>
  <si>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</si>
  <si>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</si>
  <si>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</si>
  <si>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</si>
  <si>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</si>
  <si>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</si>
  <si>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</si>
  <si>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</si>
  <si>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</si>
  <si>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</si>
  <si>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</si>
  <si>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</si>
  <si>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</si>
  <si>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</si>
  <si>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</si>
  <si>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</si>
  <si>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</si>
  <si>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</si>
  <si>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</si>
  <si>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</si>
  <si>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</si>
  <si>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</si>
  <si>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</si>
  <si>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</si>
  <si>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</si>
  <si>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</si>
  <si>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</si>
  <si>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</si>
  <si>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</si>
  <si>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</si>
  <si>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</si>
  <si>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</si>
  <si>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</si>
  <si>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</si>
  <si>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</si>
  <si>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</si>
  <si>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</si>
  <si>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</si>
  <si>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</si>
  <si>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</si>
  <si>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</si>
  <si>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</si>
  <si>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</si>
  <si>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</si>
  <si>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</si>
  <si>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</si>
  <si>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</si>
  <si>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</si>
  <si>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</si>
  <si>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</si>
  <si>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</si>
  <si>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</si>
  <si>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</si>
  <si>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</si>
  <si>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</si>
  <si>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</si>
  <si>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</si>
  <si>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</si>
  <si>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</si>
  <si>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</si>
  <si>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</si>
  <si>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</si>
  <si>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</si>
  <si>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</si>
  <si>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</si>
  <si>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</si>
  <si>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</si>
  <si>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</si>
  <si>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</si>
  <si>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</si>
  <si>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</si>
  <si>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</si>
  <si>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</si>
  <si>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</si>
  <si>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</si>
  <si>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</si>
  <si>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</si>
  <si>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</si>
  <si>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</si>
  <si>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</si>
  <si>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</si>
  <si>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</si>
  <si>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</si>
  <si>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</si>
  <si>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</si>
  <si>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</si>
  <si>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</si>
  <si>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</si>
  <si>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</si>
  <si>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</si>
  <si>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</si>
  <si>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</si>
  <si>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</si>
  <si>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</si>
  <si>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</si>
  <si>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</si>
  <si>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</si>
  <si>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</si>
  <si>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</si>
  <si>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</si>
  <si>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</si>
  <si>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</si>
  <si>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</si>
  <si>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</si>
  <si>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</si>
  <si>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</si>
  <si>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</si>
  <si>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</si>
  <si>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</si>
  <si>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</si>
  <si>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</si>
  <si>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</si>
  <si>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</si>
  <si>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</si>
  <si>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</si>
  <si>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</si>
  <si>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</si>
  <si>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</si>
  <si>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</si>
  <si>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</si>
  <si>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</si>
  <si>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</si>
  <si>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</si>
  <si>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</si>
  <si>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</si>
  <si>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</si>
  <si>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</si>
  <si>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</si>
  <si>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</si>
  <si>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</si>
  <si>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</si>
  <si>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</si>
  <si>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</si>
  <si>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</si>
  <si>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</si>
  <si>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</si>
  <si>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</si>
  <si>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</si>
  <si>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</si>
  <si>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</si>
  <si>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</si>
  <si>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</si>
  <si>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</si>
  <si>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</si>
  <si>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</si>
  <si>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</si>
  <si>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</si>
  <si>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</si>
  <si>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</si>
  <si>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</si>
  <si>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</si>
  <si>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</si>
  <si>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</si>
  <si>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</si>
  <si>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</si>
  <si>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</si>
  <si>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</si>
  <si>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</si>
  <si>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</si>
  <si>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</si>
  <si>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</si>
  <si>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</si>
  <si>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</si>
  <si>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</si>
  <si>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</si>
  <si>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</si>
  <si>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</si>
  <si>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</si>
  <si>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</si>
  <si>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</si>
  <si>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</si>
  <si>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</si>
  <si>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</si>
  <si>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</si>
  <si>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</si>
  <si>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</si>
  <si>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</si>
  <si>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</si>
  <si>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</si>
  <si>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</si>
  <si>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</si>
  <si>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</si>
  <si>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</si>
  <si>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</si>
  <si>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</si>
  <si>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</si>
  <si>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</si>
  <si>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</si>
  <si>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</si>
  <si>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</si>
  <si>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</si>
  <si>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</si>
  <si>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</si>
  <si>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</si>
  <si>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</si>
  <si>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</si>
  <si>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</si>
  <si>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</si>
  <si>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</si>
  <si>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</si>
  <si>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</si>
  <si>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</si>
  <si>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</si>
  <si>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</si>
  <si>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</si>
  <si>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</si>
  <si>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</si>
  <si>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</si>
  <si>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</si>
  <si>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</si>
  <si>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</si>
  <si>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</si>
  <si>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</si>
  <si>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</si>
  <si>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</si>
  <si>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</si>
  <si>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</si>
  <si>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</si>
  <si>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</si>
  <si>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</si>
  <si>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</si>
  <si>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</si>
  <si>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</si>
  <si>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</si>
  <si>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</si>
  <si>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</si>
  <si>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</si>
  <si>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</si>
  <si>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</si>
  <si>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</si>
  <si>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</si>
  <si>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</si>
  <si>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</si>
  <si>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</si>
  <si>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</si>
  <si>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</si>
  <si>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</si>
  <si>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</si>
  <si>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</si>
  <si>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</si>
  <si>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</si>
  <si>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</si>
  <si>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</si>
  <si>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</si>
  <si>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</si>
  <si>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</si>
  <si>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</si>
  <si>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</si>
  <si>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</si>
  <si>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</si>
  <si>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</si>
  <si>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</si>
  <si>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</si>
  <si>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</si>
  <si>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</si>
  <si>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</si>
  <si>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</si>
  <si>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</si>
  <si>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</si>
  <si>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</si>
  <si>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</si>
  <si>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</si>
  <si>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</si>
  <si>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</si>
  <si>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</si>
  <si>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</si>
  <si>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</si>
  <si>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</si>
  <si>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</si>
  <si>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</si>
  <si>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</si>
  <si>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</si>
  <si>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</si>
  <si>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</si>
  <si>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</si>
  <si>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</si>
  <si>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</si>
  <si>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</si>
  <si>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</si>
  <si>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</si>
  <si>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</si>
  <si>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</si>
  <si>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</si>
  <si>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</si>
  <si>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</si>
  <si>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</si>
  <si>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</si>
  <si>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</si>
  <si>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</si>
  <si>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</si>
  <si>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</si>
  <si>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</si>
  <si>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</si>
  <si>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</si>
  <si>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</si>
  <si>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</si>
  <si>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</si>
  <si>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</si>
  <si>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</si>
  <si>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</si>
  <si>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</si>
  <si>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</si>
  <si>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</si>
  <si>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</si>
  <si>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</si>
  <si>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</si>
  <si>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</si>
  <si>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</si>
  <si>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</si>
  <si>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</si>
  <si>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</si>
  <si>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</si>
  <si>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</si>
  <si>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</si>
  <si>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</si>
  <si>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</si>
  <si>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</si>
  <si>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</si>
  <si>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</si>
  <si>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</si>
  <si>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</si>
  <si>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</si>
  <si>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</si>
  <si>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</si>
  <si>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</si>
  <si>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</si>
  <si>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</si>
  <si>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</si>
  <si>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</si>
  <si>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</si>
  <si>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</si>
  <si>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</si>
  <si>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</si>
  <si>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</si>
  <si>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</si>
  <si>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</si>
  <si>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</si>
  <si>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</si>
  <si>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</si>
  <si>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</si>
  <si>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</si>
  <si>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</si>
  <si>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</si>
  <si>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</si>
  <si>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</si>
  <si>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</si>
  <si>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</si>
  <si>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</si>
  <si>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</si>
  <si>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</si>
  <si>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</si>
  <si>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</si>
  <si>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</si>
  <si>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</si>
  <si>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</si>
  <si>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</si>
  <si>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</si>
  <si>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</si>
  <si>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</si>
  <si>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</si>
  <si>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</si>
  <si>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</si>
  <si>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</si>
  <si>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</si>
  <si>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</si>
  <si>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</si>
  <si>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</si>
  <si>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</si>
  <si>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</si>
  <si>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</si>
  <si>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</si>
  <si>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</si>
  <si>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</si>
  <si>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</si>
  <si>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</si>
  <si>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</si>
  <si>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</si>
  <si>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</si>
  <si>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</si>
  <si>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</si>
  <si>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</si>
  <si>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</si>
  <si>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</si>
  <si>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</si>
  <si>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</si>
  <si>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</si>
  <si>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</si>
  <si>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</si>
  <si>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</si>
  <si>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</si>
  <si>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</si>
  <si>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</si>
  <si>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</si>
  <si>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</si>
  <si>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</si>
  <si>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</si>
  <si>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</si>
  <si>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</si>
  <si>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</si>
  <si>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</si>
  <si>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</si>
  <si>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</si>
  <si>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</si>
  <si>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</si>
  <si>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</si>
  <si>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</si>
  <si>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</si>
  <si>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</si>
  <si>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</si>
  <si>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</si>
  <si>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</si>
  <si>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</si>
  <si>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</si>
  <si>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</si>
  <si>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</si>
  <si>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</si>
  <si>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</si>
  <si>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</si>
  <si>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</si>
  <si>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</si>
  <si>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</si>
  <si>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</si>
  <si>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</si>
  <si>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</si>
  <si>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</si>
  <si>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</si>
  <si>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</si>
  <si>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</si>
  <si>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</si>
  <si>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</si>
  <si>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</si>
  <si>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</si>
  <si>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</si>
  <si>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</si>
  <si>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</si>
  <si>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</si>
  <si>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</si>
  <si>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</si>
  <si>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</si>
  <si>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</si>
  <si>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</si>
  <si>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</si>
  <si>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</si>
  <si>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</si>
  <si>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</si>
  <si>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</si>
  <si>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</si>
  <si>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</si>
  <si>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</si>
  <si>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</si>
  <si>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</si>
  <si>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</si>
  <si>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</si>
  <si>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</si>
  <si>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</si>
  <si>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</si>
  <si>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</si>
  <si>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</si>
  <si>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</si>
  <si>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</si>
  <si>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</si>
  <si>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</si>
  <si>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</si>
  <si>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</si>
  <si>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</si>
  <si>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</si>
  <si>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</si>
  <si>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</si>
  <si>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</si>
  <si>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</si>
  <si>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</si>
  <si>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</si>
  <si>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</si>
  <si>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</si>
  <si>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</si>
  <si>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</si>
  <si>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</si>
  <si>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</si>
  <si>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</si>
  <si>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</si>
  <si>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</si>
  <si>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</si>
  <si>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</si>
  <si>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</si>
  <si>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</si>
  <si>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</si>
  <si>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</si>
  <si>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</si>
  <si>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</si>
  <si>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</si>
  <si>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</si>
  <si>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</si>
  <si>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</si>
  <si>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</si>
  <si>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</si>
  <si>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</si>
  <si>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</si>
  <si>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</si>
  <si>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</si>
  <si>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</si>
  <si>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</si>
  <si>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</si>
  <si>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</si>
  <si>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</si>
  <si>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</si>
  <si>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</si>
  <si>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</si>
  <si>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</si>
  <si>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</si>
  <si>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</si>
  <si>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</si>
  <si>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</si>
  <si>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</si>
  <si>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</si>
  <si>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</si>
  <si>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</si>
  <si>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</si>
  <si>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</si>
  <si>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</si>
  <si>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</si>
  <si>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</si>
  <si>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</si>
  <si>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</si>
  <si>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</si>
  <si>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</si>
  <si>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</si>
  <si>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</si>
  <si>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</si>
  <si>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</si>
  <si>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</si>
  <si>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</si>
  <si>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</si>
  <si>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</si>
  <si>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</si>
  <si>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</si>
  <si>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</si>
  <si>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</si>
  <si>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</si>
  <si>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</si>
  <si>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</si>
  <si>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</si>
  <si>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</si>
  <si>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</si>
  <si>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</si>
  <si>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</si>
  <si>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</si>
  <si>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</si>
  <si>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</si>
  <si>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</si>
  <si>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</si>
  <si>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</si>
  <si>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</si>
  <si>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</si>
  <si>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</si>
  <si>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</si>
  <si>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</si>
  <si>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</si>
  <si>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</si>
  <si>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</si>
  <si>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</si>
  <si>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</si>
  <si>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</si>
  <si>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</si>
  <si>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</si>
  <si>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</si>
  <si>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</si>
  <si>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</si>
  <si>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</si>
  <si>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</si>
  <si>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</si>
  <si>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</si>
  <si>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</si>
  <si>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</si>
  <si>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</si>
  <si>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</si>
  <si>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</si>
  <si>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</si>
  <si>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</si>
  <si>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</si>
  <si>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</si>
  <si>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</si>
  <si>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</si>
  <si>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</si>
  <si>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</si>
  <si>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</si>
  <si>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</si>
  <si>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</si>
  <si>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</si>
  <si>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</si>
  <si>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</si>
  <si>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</si>
  <si>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</si>
  <si>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</si>
  <si>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</si>
  <si>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</si>
  <si>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</si>
  <si>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</si>
  <si>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</si>
  <si>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</si>
  <si>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</si>
  <si>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</si>
  <si>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</si>
  <si>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</si>
  <si>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</si>
  <si>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</si>
  <si>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</si>
  <si>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</si>
  <si>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</si>
  <si>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</si>
  <si>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</si>
  <si>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</si>
  <si>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</si>
  <si>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</si>
  <si>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</si>
  <si>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</si>
  <si>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</si>
  <si>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</si>
  <si>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</si>
  <si>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</si>
  <si>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</si>
  <si>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</si>
  <si>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</si>
  <si>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</si>
  <si>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</si>
  <si>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</si>
  <si>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</si>
  <si>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</si>
  <si>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</si>
  <si>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</si>
  <si>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</si>
  <si>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</si>
  <si>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</si>
  <si>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</si>
  <si>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</si>
  <si>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</si>
  <si>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</si>
  <si>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</si>
  <si>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</si>
  <si>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</si>
  <si>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</si>
  <si>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</si>
  <si>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</si>
  <si>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</si>
  <si>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</si>
  <si>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</si>
  <si>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</si>
  <si>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</si>
  <si>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</si>
  <si>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</si>
  <si>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</si>
  <si>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</si>
  <si>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</si>
  <si>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</si>
  <si>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</si>
  <si>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</si>
  <si>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</si>
  <si>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</si>
  <si>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</si>
  <si>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</si>
  <si>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</si>
  <si>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</si>
  <si>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</si>
  <si>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</si>
  <si>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</si>
  <si>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</si>
  <si>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</si>
  <si>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</si>
  <si>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</si>
  <si>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</si>
  <si>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</si>
  <si>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</si>
  <si>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</si>
  <si>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</si>
  <si>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</si>
  <si>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</si>
  <si>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</si>
  <si>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</si>
  <si>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</si>
  <si>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</si>
  <si>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</si>
  <si>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</si>
  <si>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</si>
  <si>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</si>
  <si>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</si>
  <si>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</si>
  <si>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</si>
  <si>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</si>
  <si>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</si>
  <si>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</si>
  <si>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</si>
  <si>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</si>
  <si>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</si>
  <si>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</si>
  <si>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</si>
  <si>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</si>
  <si>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</si>
  <si>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</si>
  <si>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</si>
  <si>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</si>
  <si>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</si>
  <si>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</si>
  <si>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</si>
  <si>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</si>
  <si>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</si>
  <si>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</si>
  <si>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</si>
  <si>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</si>
  <si>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</si>
  <si>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</si>
  <si>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</si>
  <si>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</si>
  <si>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</si>
  <si>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</si>
  <si>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</si>
  <si>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</si>
  <si>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</si>
  <si>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</si>
  <si>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</si>
  <si>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</si>
  <si>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</si>
  <si>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</si>
  <si>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</si>
  <si>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</si>
  <si>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</si>
  <si>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</si>
  <si>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</si>
  <si>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</si>
  <si>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</si>
  <si>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</si>
  <si>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</si>
  <si>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</si>
  <si>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</si>
  <si>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</si>
  <si>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</si>
  <si>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</si>
  <si>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</si>
  <si>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</si>
  <si>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</si>
  <si>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</si>
  <si>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</si>
  <si>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</si>
  <si>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</si>
  <si>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</si>
  <si>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</si>
  <si>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</si>
  <si>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</si>
  <si>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</si>
  <si>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</si>
  <si>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</si>
  <si>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</si>
  <si>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</si>
  <si>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</si>
  <si>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</si>
  <si>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</si>
  <si>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</si>
  <si>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</si>
  <si>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</si>
  <si>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</si>
  <si>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</si>
  <si>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</si>
  <si>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</si>
  <si>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</si>
  <si>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</si>
  <si>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</si>
  <si>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</si>
  <si>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</si>
  <si>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</si>
  <si>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</si>
  <si>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</si>
  <si>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</si>
  <si>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</si>
  <si>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</si>
  <si>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</si>
  <si>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</si>
  <si>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</si>
  <si>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</si>
  <si>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</si>
  <si>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</si>
  <si>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</si>
  <si>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</si>
  <si>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</si>
  <si>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</si>
  <si>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</si>
  <si>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</si>
  <si>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</si>
  <si>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</si>
  <si>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</si>
  <si>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</si>
  <si>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</si>
  <si>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</si>
  <si>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</si>
  <si>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</si>
  <si>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</si>
  <si>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</si>
  <si>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</si>
  <si>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</si>
  <si>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</si>
  <si>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</si>
  <si>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</si>
  <si>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</si>
  <si>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</si>
  <si>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</si>
  <si>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</si>
  <si>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</si>
  <si>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</si>
  <si>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</si>
  <si>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</si>
  <si>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</si>
  <si>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</si>
  <si>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</si>
  <si>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</si>
  <si>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</si>
  <si>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</si>
  <si>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</si>
  <si>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</si>
  <si>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</si>
  <si>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</si>
  <si>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</si>
  <si>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</si>
  <si>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</si>
  <si>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</si>
  <si>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</si>
  <si>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</si>
  <si>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</si>
  <si>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</si>
  <si>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</si>
  <si>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</si>
  <si>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</si>
  <si>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</si>
  <si>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</si>
  <si>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</si>
  <si>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</si>
  <si>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</si>
  <si>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</si>
  <si>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</si>
  <si>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</si>
  <si>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</si>
  <si>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</si>
  <si>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</si>
  <si>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</si>
  <si>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</si>
  <si>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</si>
  <si>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</si>
  <si>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</si>
  <si>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</si>
  <si>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</si>
  <si>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</si>
  <si>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</si>
  <si>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</si>
  <si>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</si>
  <si>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</si>
  <si>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</si>
  <si>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</si>
  <si>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</si>
  <si>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</si>
  <si>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</si>
  <si>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</si>
  <si>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</si>
  <si>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</si>
  <si>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</si>
  <si>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</si>
  <si>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</si>
  <si>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</si>
  <si>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</si>
  <si>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</si>
  <si>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</si>
  <si>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</si>
  <si>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</si>
  <si>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</si>
  <si>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</si>
  <si>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</si>
  <si>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</si>
  <si>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</si>
  <si>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</si>
  <si>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</si>
  <si>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</si>
  <si>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</si>
  <si>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</si>
  <si>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</si>
  <si>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</si>
  <si>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</si>
  <si>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</si>
  <si>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</si>
  <si>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</si>
  <si>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</si>
  <si>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</si>
  <si>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</si>
  <si>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</si>
  <si>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</si>
  <si>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</si>
  <si>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</si>
  <si>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</si>
  <si>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</si>
  <si>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</si>
  <si>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</si>
  <si>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</si>
  <si>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</si>
  <si>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</si>
  <si>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</si>
  <si>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</si>
  <si>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</si>
  <si>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</si>
  <si>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</si>
  <si>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</si>
  <si>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</si>
  <si>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</si>
  <si>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</si>
  <si>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</si>
  <si>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</si>
  <si>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</si>
  <si>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</si>
  <si>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</si>
  <si>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</si>
  <si>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</si>
  <si>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</si>
  <si>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</si>
  <si>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</si>
  <si>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</si>
  <si>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</si>
  <si>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</si>
  <si>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</si>
  <si>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</si>
  <si>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</si>
  <si>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</si>
  <si>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</si>
  <si>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</si>
  <si>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</si>
  <si>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</si>
  <si>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</si>
  <si>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</si>
  <si>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</si>
  <si>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</si>
  <si>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</si>
  <si>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</si>
  <si>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</si>
  <si>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</si>
  <si>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</si>
  <si>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</si>
  <si>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</si>
  <si>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</si>
  <si>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</si>
  <si>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</si>
  <si>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</si>
  <si>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</si>
  <si>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</si>
  <si>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</si>
  <si>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</si>
  <si>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</si>
  <si>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</si>
  <si>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</si>
  <si>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</si>
  <si>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</si>
  <si>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</si>
  <si>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</si>
  <si>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</si>
  <si>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</si>
  <si>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</si>
  <si>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</si>
  <si>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</si>
  <si>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</si>
  <si>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</si>
  <si>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</si>
  <si>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</si>
  <si>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</si>
  <si>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</si>
  <si>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</si>
  <si>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</si>
  <si>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</si>
  <si>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</si>
  <si>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</si>
  <si>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</si>
  <si>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</si>
  <si>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</si>
  <si>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</si>
  <si>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</si>
  <si>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</si>
  <si>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</si>
  <si>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</si>
  <si>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</si>
  <si>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</si>
  <si>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</si>
  <si>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</si>
  <si>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</si>
  <si>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</si>
  <si>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</si>
  <si>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</si>
  <si>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</si>
  <si>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</si>
  <si>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</si>
  <si>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</si>
  <si>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</si>
  <si>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</si>
  <si>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</si>
  <si>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</si>
  <si>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</si>
  <si>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</si>
  <si>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</si>
  <si>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</si>
  <si>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</si>
  <si>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</si>
  <si>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</si>
  <si>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</si>
  <si>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</si>
  <si>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</si>
  <si>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</si>
  <si>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</si>
  <si>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</si>
  <si>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</si>
  <si>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</si>
  <si>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</si>
  <si>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</si>
  <si>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</si>
  <si>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</si>
  <si>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</si>
  <si>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</si>
  <si>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</si>
  <si>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</si>
  <si>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</si>
  <si>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</si>
  <si>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</si>
  <si>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</si>
  <si>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</si>
  <si>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</si>
  <si>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</si>
  <si>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</si>
  <si>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</si>
  <si>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</si>
  <si>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</si>
  <si>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</si>
  <si>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</si>
  <si>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</si>
  <si>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</si>
  <si>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</si>
  <si>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</si>
  <si>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</si>
  <si>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</si>
  <si>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</si>
  <si>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</si>
  <si>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</si>
  <si>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</si>
  <si>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</si>
  <si>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</si>
  <si>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</si>
  <si>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</si>
  <si>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</si>
  <si>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</si>
  <si>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</si>
  <si>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</si>
  <si>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</si>
  <si>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</si>
  <si>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</si>
  <si>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</si>
  <si>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</si>
  <si>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</si>
  <si>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</si>
  <si>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</si>
  <si>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</si>
  <si>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</si>
  <si>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</si>
  <si>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</si>
  <si>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</si>
  <si>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</si>
  <si>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</si>
  <si>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</si>
  <si>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</si>
  <si>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</si>
  <si>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</si>
  <si>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</si>
  <si>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</si>
  <si>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</si>
  <si>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</si>
  <si>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</si>
  <si>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</si>
  <si>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</si>
  <si>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</si>
  <si>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</si>
  <si>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</si>
  <si>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</si>
  <si>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</si>
  <si>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</si>
  <si>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</si>
  <si>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</si>
  <si>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</si>
  <si>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</si>
  <si>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</si>
  <si>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</si>
  <si>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</si>
  <si>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</si>
  <si>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</si>
  <si>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</si>
  <si>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</si>
  <si>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</si>
  <si>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</si>
  <si>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</si>
  <si>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</si>
  <si>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</si>
  <si>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</si>
  <si>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</si>
  <si>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</si>
  <si>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</si>
  <si>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</si>
  <si>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</si>
  <si>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</si>
  <si>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</si>
  <si>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</si>
  <si>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</si>
  <si>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</si>
  <si>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</si>
  <si>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</si>
  <si>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</si>
  <si>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</si>
  <si>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</si>
  <si>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</si>
  <si>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</si>
  <si>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</si>
  <si>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</si>
  <si>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</si>
  <si>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</si>
  <si>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</si>
  <si>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</si>
  <si>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</si>
  <si>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</si>
  <si>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</si>
  <si>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</si>
  <si>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</si>
  <si>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</si>
  <si>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</si>
  <si>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</si>
  <si>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</si>
  <si>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</si>
  <si>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</si>
  <si>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</si>
  <si>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</si>
  <si>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</si>
  <si>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</si>
  <si>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</si>
  <si>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</si>
  <si>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</si>
  <si>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</si>
  <si>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</si>
  <si>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</si>
  <si>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</si>
  <si>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</si>
  <si>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</si>
  <si>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</si>
  <si>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</si>
  <si>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</si>
  <si>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</si>
  <si>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</si>
  <si>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</si>
  <si>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</si>
  <si>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</si>
  <si>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</si>
  <si>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</si>
  <si>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</si>
  <si>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</si>
  <si>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</si>
  <si>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</si>
  <si>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</si>
  <si>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</si>
  <si>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</si>
  <si>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</si>
  <si>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</si>
  <si>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</si>
  <si>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</si>
  <si>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</si>
  <si>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</si>
  <si>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</si>
  <si>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</si>
  <si>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</si>
  <si>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</si>
  <si>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</si>
  <si>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</si>
  <si>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</si>
  <si>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</si>
  <si>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</si>
  <si>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</si>
  <si>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</si>
  <si>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</si>
  <si>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</si>
  <si>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</si>
  <si>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</si>
  <si>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</si>
  <si>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</si>
  <si>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</si>
  <si>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</si>
  <si>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</si>
  <si>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</si>
  <si>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</si>
  <si>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</si>
  <si>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</si>
  <si>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</si>
  <si>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</si>
  <si>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</si>
  <si>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</si>
  <si>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</si>
  <si>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</si>
  <si>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</si>
  <si>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</si>
  <si>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</si>
  <si>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</si>
  <si>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</si>
  <si>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</si>
  <si>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</si>
  <si>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</si>
  <si>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</si>
  <si>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</si>
  <si>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</si>
  <si>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</si>
  <si>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</si>
  <si>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</si>
  <si>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</si>
  <si>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</si>
  <si>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</si>
  <si>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</si>
  <si>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</si>
  <si>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</si>
  <si>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</si>
  <si>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</si>
  <si>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</si>
  <si>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</si>
  <si>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</si>
  <si>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</si>
  <si>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</si>
  <si>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</si>
  <si>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</si>
  <si>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</si>
  <si>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</si>
  <si>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</si>
  <si>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</si>
  <si>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</si>
  <si>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</si>
  <si>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</si>
  <si>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</si>
  <si>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</si>
  <si>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</si>
  <si>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</si>
  <si>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</si>
  <si>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</si>
  <si>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</si>
  <si>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</si>
  <si>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</si>
  <si>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</si>
  <si>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</si>
  <si>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</si>
  <si>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</si>
  <si>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</si>
  <si>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</si>
  <si>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</si>
  <si>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</si>
  <si>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</si>
  <si>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</si>
  <si>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</si>
  <si>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</si>
  <si>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</si>
  <si>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</si>
  <si>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</si>
  <si>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</si>
  <si>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</si>
  <si>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</si>
  <si>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</si>
  <si>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</si>
  <si>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</si>
  <si>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</si>
  <si>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</si>
  <si>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</si>
  <si>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</si>
  <si>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</si>
  <si>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</si>
  <si>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</si>
  <si>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</si>
  <si>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</si>
  <si>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</si>
  <si>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</si>
  <si>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</si>
  <si>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</si>
  <si>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</si>
  <si>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</si>
  <si>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</si>
  <si>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</si>
  <si>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</si>
  <si>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</si>
  <si>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</si>
  <si>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</si>
  <si>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</si>
  <si>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</si>
  <si>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</si>
  <si>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</si>
  <si>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</si>
  <si>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</si>
  <si>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</si>
  <si>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</si>
  <si>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</si>
  <si>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</si>
  <si>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</si>
  <si>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</si>
  <si>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</si>
  <si>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</si>
  <si>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</si>
  <si>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</si>
  <si>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</si>
  <si>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</si>
  <si>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</si>
  <si>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</si>
  <si>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</si>
  <si>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</si>
  <si>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</si>
  <si>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</si>
  <si>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</si>
  <si>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</si>
  <si>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</si>
  <si>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</si>
  <si>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</si>
  <si>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</si>
  <si>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</si>
  <si>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</si>
  <si>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</si>
  <si>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</si>
  <si>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</si>
  <si>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</si>
  <si>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</si>
  <si>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</si>
  <si>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</si>
  <si>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</si>
  <si>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</si>
  <si>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</si>
  <si>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</si>
  <si>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</si>
  <si>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</si>
  <si>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</si>
  <si>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</si>
  <si>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</si>
  <si>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</si>
  <si>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</si>
  <si>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</si>
  <si>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</si>
  <si>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</si>
  <si>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</si>
  <si>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</si>
  <si>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</si>
  <si>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</si>
  <si>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</si>
  <si>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</si>
  <si>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</si>
  <si>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</si>
  <si>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</si>
  <si>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</si>
  <si>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</si>
  <si>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</si>
  <si>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</si>
  <si>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</si>
  <si>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</si>
  <si>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</si>
  <si>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</si>
  <si>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</si>
  <si>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</si>
  <si>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</si>
  <si>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</si>
  <si>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</si>
  <si>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</si>
  <si>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</si>
  <si>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</si>
  <si>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</si>
  <si>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</si>
  <si>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</si>
  <si>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</si>
  <si>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</si>
  <si>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</si>
  <si>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</si>
  <si>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</si>
  <si>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</si>
  <si>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</si>
  <si>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</si>
  <si>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</si>
  <si>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</si>
  <si>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</si>
  <si>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</si>
  <si>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</si>
  <si>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</si>
  <si>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</si>
  <si>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</si>
  <si>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</si>
  <si>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</si>
  <si>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</si>
  <si>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</si>
  <si>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</si>
  <si>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</si>
  <si>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</si>
  <si>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</si>
  <si>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</si>
  <si>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</si>
  <si>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</si>
  <si>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</si>
  <si>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</si>
  <si>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</si>
  <si>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</si>
  <si>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</si>
  <si>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</si>
  <si>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</si>
  <si>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</si>
  <si>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</si>
  <si>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</si>
  <si>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</si>
  <si>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</si>
  <si>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</si>
  <si>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</si>
  <si>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</si>
  <si>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</si>
  <si>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</si>
  <si>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</si>
  <si>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</si>
  <si>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</si>
  <si>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</si>
  <si>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</si>
  <si>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</si>
  <si>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</si>
  <si>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</si>
  <si>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</si>
  <si>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</si>
  <si>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</si>
  <si>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</si>
  <si>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</si>
  <si>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</si>
  <si>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</si>
  <si>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</si>
  <si>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</si>
  <si>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</si>
  <si>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</si>
  <si>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</si>
  <si>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</si>
  <si>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</si>
  <si>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</si>
  <si>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</si>
  <si>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</si>
  <si>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</si>
  <si>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</si>
  <si>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</si>
  <si>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</si>
  <si>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</si>
  <si>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</si>
  <si>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</si>
  <si>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</si>
  <si>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</si>
  <si>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</si>
  <si>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</si>
  <si>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</si>
  <si>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</si>
  <si>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</si>
  <si>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</si>
  <si>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</si>
  <si>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</si>
  <si>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</si>
  <si>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</si>
  <si>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</si>
  <si>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</si>
  <si>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</si>
  <si>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</si>
  <si>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</si>
  <si>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</si>
  <si>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</si>
  <si>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</si>
  <si>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</si>
  <si>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</si>
  <si>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</si>
  <si>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</si>
  <si>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</si>
  <si>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</si>
  <si>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</si>
  <si>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</si>
  <si>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</si>
  <si>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</si>
  <si>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</si>
  <si>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</si>
  <si>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</si>
  <si>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</si>
  <si>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</si>
  <si>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</si>
  <si>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</si>
  <si>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</si>
  <si>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</si>
  <si>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</si>
  <si>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</si>
  <si>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</si>
  <si>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</si>
  <si>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</si>
  <si>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</si>
  <si>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</si>
  <si>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</si>
  <si>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</si>
  <si>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</si>
  <si>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</si>
  <si>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</si>
  <si>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</si>
  <si>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</si>
  <si>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</si>
  <si>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</si>
  <si>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</si>
  <si>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</si>
  <si>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</si>
  <si>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</si>
  <si>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</si>
  <si>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</si>
  <si>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</si>
  <si>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</si>
  <si>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</si>
  <si>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</si>
  <si>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</si>
  <si>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</si>
  <si>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</si>
  <si>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</si>
  <si>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</si>
  <si>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</si>
  <si>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</si>
  <si>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</si>
  <si>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</si>
  <si>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</si>
  <si>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</si>
  <si>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</si>
  <si>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</si>
  <si>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</si>
  <si>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</si>
  <si>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</si>
  <si>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</si>
  <si>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</si>
  <si>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</si>
  <si>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</si>
  <si>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</si>
  <si>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</si>
  <si>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</si>
  <si>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</si>
  <si>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</si>
  <si>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</si>
  <si>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</si>
  <si>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</si>
  <si>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</si>
  <si>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</si>
  <si>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</si>
  <si>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</si>
  <si>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</si>
  <si>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</si>
  <si>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</si>
  <si>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</si>
  <si>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</si>
  <si>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</si>
  <si>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</si>
  <si>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</si>
  <si>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</si>
  <si>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</si>
  <si>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</si>
  <si>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</si>
  <si>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</si>
  <si>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</si>
  <si>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</si>
  <si>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</si>
  <si>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</si>
  <si>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</si>
  <si>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</si>
  <si>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</si>
  <si>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</si>
  <si>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</si>
  <si>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</si>
  <si>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</si>
  <si>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</si>
  <si>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</si>
  <si>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</si>
  <si>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</si>
  <si>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</si>
  <si>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</si>
  <si>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</si>
  <si>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</si>
  <si>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</si>
  <si>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</si>
  <si>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</si>
  <si>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</si>
  <si>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</si>
  <si>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</si>
  <si>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</si>
  <si>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</si>
  <si>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</si>
  <si>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</si>
  <si>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</si>
  <si>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</si>
  <si>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</si>
  <si>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</si>
  <si>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</si>
  <si>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</si>
  <si>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</si>
  <si>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</si>
  <si>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</si>
  <si>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</si>
  <si>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</si>
  <si>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</si>
  <si>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</si>
  <si>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</si>
  <si>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</si>
  <si>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</si>
  <si>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</si>
  <si>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</si>
  <si>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</si>
  <si>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</si>
  <si>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</si>
  <si>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</si>
  <si>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</si>
  <si>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</si>
  <si>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</si>
  <si>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</si>
  <si>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</si>
  <si>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</si>
  <si>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</si>
  <si>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</si>
  <si>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</si>
  <si>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</si>
  <si>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</si>
  <si>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</si>
  <si>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</si>
  <si>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</si>
  <si>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</si>
  <si>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</si>
  <si>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</si>
  <si>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</si>
  <si>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</si>
  <si>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</si>
  <si>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</si>
  <si>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</si>
  <si>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</si>
  <si>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</si>
  <si>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</si>
  <si>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</si>
  <si>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</si>
  <si>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</si>
  <si>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</si>
  <si>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</si>
  <si>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</si>
  <si>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</si>
  <si>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</si>
  <si>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</si>
  <si>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</si>
  <si>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</si>
  <si>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</si>
  <si>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</si>
  <si>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</si>
  <si>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</si>
  <si>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</si>
  <si>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</si>
  <si>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</si>
  <si>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</si>
  <si>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</si>
  <si>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</si>
  <si>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</si>
  <si>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</si>
  <si>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</si>
  <si>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</si>
  <si>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</si>
  <si>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</si>
  <si>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</si>
  <si>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</si>
  <si>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</si>
  <si>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</si>
  <si>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</si>
  <si>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</si>
  <si>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</si>
  <si>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</si>
  <si>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</si>
  <si>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</si>
  <si>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</si>
  <si>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</si>
  <si>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</si>
  <si>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</si>
  <si>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</si>
  <si>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</si>
  <si>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</si>
  <si>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</si>
  <si>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</si>
  <si>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</si>
  <si>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</si>
  <si>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</si>
  <si>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</si>
  <si>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</si>
  <si>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</si>
  <si>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</si>
  <si>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</si>
  <si>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</si>
  <si>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</si>
  <si>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</si>
  <si>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</si>
  <si>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</si>
  <si>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</si>
  <si>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</si>
  <si>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</si>
  <si>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</si>
  <si>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</si>
  <si>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</si>
  <si>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</si>
  <si>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</si>
  <si>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</si>
  <si>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</si>
  <si>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</si>
  <si>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</si>
  <si>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</si>
  <si>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</si>
  <si>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</si>
  <si>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</si>
  <si>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</si>
  <si>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</si>
  <si>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</si>
  <si>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</si>
  <si>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</si>
  <si>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</si>
  <si>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</si>
  <si>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</si>
  <si>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</si>
  <si>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</si>
  <si>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</si>
  <si>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</si>
  <si>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</si>
  <si>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</si>
  <si>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</si>
  <si>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</si>
  <si>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</si>
  <si>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</si>
  <si>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</si>
  <si>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</si>
  <si>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</si>
  <si>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</si>
  <si>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</si>
  <si>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</si>
  <si>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</si>
  <si>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</si>
  <si>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</si>
  <si>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</si>
  <si>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</si>
  <si>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</si>
  <si>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</si>
  <si>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</si>
  <si>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</si>
  <si>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</si>
  <si>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</si>
  <si>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</si>
  <si>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</si>
  <si>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</si>
  <si>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</si>
  <si>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</si>
  <si>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</si>
  <si>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</si>
  <si>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</si>
  <si>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</si>
  <si>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</si>
  <si>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</si>
  <si>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</si>
  <si>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</si>
  <si>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</si>
  <si>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</si>
  <si>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</si>
  <si>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</si>
  <si>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</si>
  <si>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</si>
  <si>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</si>
  <si>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</si>
  <si>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</si>
  <si>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</si>
  <si>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</si>
  <si>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</si>
  <si>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</si>
  <si>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</si>
  <si>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</si>
  <si>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</si>
  <si>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</si>
  <si>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</si>
  <si>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</si>
  <si>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</si>
  <si>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</si>
  <si>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</si>
  <si>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</si>
  <si>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</si>
  <si>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</si>
  <si>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</si>
  <si>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</si>
  <si>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</si>
  <si>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</si>
  <si>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</si>
  <si>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</si>
  <si>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</si>
  <si>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</si>
  <si>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</si>
  <si>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</si>
  <si>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</si>
  <si>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</si>
  <si>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</si>
  <si>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</si>
  <si>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</si>
  <si>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</si>
  <si>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</si>
  <si>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</si>
  <si>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</si>
  <si>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</si>
  <si>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</si>
  <si>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</si>
  <si>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</si>
  <si>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</si>
  <si>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</si>
  <si>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</si>
  <si>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</si>
  <si>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</si>
  <si>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</si>
  <si>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</si>
  <si>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</si>
  <si>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</si>
  <si>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</si>
  <si>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</si>
  <si>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</si>
  <si>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</si>
  <si>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</si>
  <si>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</si>
  <si>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</si>
  <si>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</si>
  <si>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</si>
  <si>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</si>
  <si>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</si>
  <si>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</si>
  <si>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</si>
  <si>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</si>
  <si>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</si>
  <si>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</si>
  <si>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</si>
  <si>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</si>
  <si>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</si>
  <si>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</si>
  <si>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</si>
  <si>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</si>
  <si>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</si>
  <si>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</si>
  <si>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</si>
  <si>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</si>
  <si>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</si>
  <si>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</si>
  <si>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</si>
  <si>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</si>
  <si>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</si>
  <si>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</si>
  <si>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</si>
  <si>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</si>
  <si>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</si>
  <si>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</si>
  <si>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</si>
  <si>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</si>
  <si>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</si>
  <si>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</si>
  <si>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</si>
  <si>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</si>
  <si>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</si>
  <si>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</si>
  <si>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</si>
  <si>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</si>
  <si>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</si>
  <si>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</si>
  <si>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</si>
  <si>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</si>
  <si>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</si>
  <si>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</si>
  <si>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</si>
  <si>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</si>
  <si>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</si>
  <si>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</si>
  <si>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</si>
  <si>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</si>
  <si>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</si>
  <si>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</si>
  <si>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</si>
  <si>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</si>
  <si>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</si>
  <si>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</si>
  <si>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</si>
  <si>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</si>
  <si>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</si>
  <si>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</si>
  <si>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</si>
  <si>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</si>
  <si>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</si>
  <si>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</si>
  <si>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</si>
  <si>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</si>
  <si>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</si>
  <si>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</si>
  <si>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</si>
  <si>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</si>
  <si>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</si>
  <si>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</si>
  <si>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</si>
  <si>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</si>
  <si>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</si>
  <si>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</si>
  <si>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</si>
  <si>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</si>
  <si>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</si>
  <si>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</si>
  <si>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</si>
  <si>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</si>
  <si>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</si>
  <si>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</si>
  <si>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</si>
  <si>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</si>
  <si>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</si>
  <si>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</si>
  <si>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</si>
  <si>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</si>
  <si>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</si>
  <si>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</si>
  <si>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</si>
  <si>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</si>
  <si>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</si>
  <si>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</si>
  <si>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</si>
  <si>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</si>
  <si>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</si>
  <si>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</si>
  <si>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</si>
  <si>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</si>
  <si>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</si>
  <si>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</si>
  <si>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</si>
  <si>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</si>
  <si>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</si>
  <si>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</si>
  <si>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</si>
  <si>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</si>
  <si>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</si>
  <si>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</si>
  <si>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</si>
  <si>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</si>
  <si>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</si>
  <si>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</si>
  <si>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</si>
  <si>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</si>
  <si>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</si>
  <si>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</si>
  <si>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</si>
  <si>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</si>
  <si>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</si>
  <si>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</si>
  <si>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</si>
  <si>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</si>
  <si>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</si>
  <si>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</si>
  <si>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</si>
  <si>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</si>
  <si>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</si>
  <si>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</si>
  <si>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</si>
  <si>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</si>
  <si>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</si>
  <si>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</si>
  <si>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</si>
  <si>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</si>
  <si>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</si>
  <si>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</si>
  <si>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</si>
  <si>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</si>
  <si>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</si>
  <si>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</si>
  <si>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</si>
  <si>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</si>
  <si>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</si>
  <si>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</si>
  <si>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</si>
  <si>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</si>
  <si>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</si>
  <si>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</si>
  <si>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</si>
  <si>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</si>
  <si>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</si>
  <si>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</si>
  <si>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</si>
  <si>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</si>
  <si>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</si>
  <si>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</si>
  <si>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</si>
  <si>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</si>
  <si>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</si>
  <si>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</si>
  <si>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</si>
  <si>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</si>
  <si>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</si>
  <si>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</si>
  <si>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</si>
  <si>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</si>
  <si>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</si>
  <si>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</si>
  <si>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</si>
  <si>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</si>
  <si>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</si>
  <si>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</si>
  <si>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</si>
  <si>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</si>
  <si>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</si>
  <si>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</si>
  <si>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</si>
  <si>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</si>
  <si>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</si>
  <si>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</si>
  <si>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</si>
  <si>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</si>
  <si>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</si>
  <si>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</si>
  <si>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</si>
  <si>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</si>
  <si>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</si>
  <si>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</si>
  <si>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</si>
  <si>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</si>
  <si>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</si>
  <si>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</si>
  <si>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</si>
  <si>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</si>
  <si>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</si>
  <si>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</si>
  <si>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</si>
  <si>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</si>
  <si>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</si>
  <si>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</si>
  <si>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</si>
  <si>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</si>
  <si>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</si>
  <si>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</si>
  <si>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</si>
  <si>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</si>
  <si>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</si>
  <si>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</si>
  <si>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</si>
  <si>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</si>
  <si>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</si>
  <si>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</si>
  <si>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</si>
  <si>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</si>
  <si>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</si>
  <si>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</si>
  <si>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</si>
  <si>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</si>
  <si>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</si>
  <si>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</si>
  <si>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</si>
  <si>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</si>
  <si>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</si>
  <si>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</si>
  <si>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</si>
  <si>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</si>
  <si>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</si>
  <si>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</si>
  <si>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</si>
  <si>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</si>
  <si>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</si>
  <si>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</si>
  <si>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</si>
  <si>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</si>
  <si>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</si>
  <si>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</si>
  <si>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</si>
  <si>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</si>
  <si>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</si>
  <si>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</si>
  <si>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</si>
  <si>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</si>
  <si>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</si>
  <si>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</si>
  <si>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</si>
  <si>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</si>
  <si>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</si>
  <si>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</si>
  <si>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</si>
  <si>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</si>
  <si>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</si>
  <si>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</si>
  <si>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</si>
  <si>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</si>
  <si>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</si>
  <si>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</si>
  <si>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</si>
  <si>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</si>
  <si>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</si>
  <si>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</si>
  <si>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</si>
  <si>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</si>
  <si>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</si>
  <si>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</si>
  <si>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</si>
  <si>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</si>
  <si>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</si>
  <si>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</si>
  <si>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</si>
  <si>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</si>
  <si>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</si>
  <si>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</si>
  <si>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</si>
  <si>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</si>
  <si>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</si>
  <si>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</si>
  <si>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</si>
  <si>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</si>
  <si>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</si>
  <si>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</si>
  <si>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</si>
  <si>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</si>
  <si>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</si>
  <si>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</si>
  <si>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</si>
  <si>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</si>
  <si>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</si>
  <si>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</si>
  <si>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</si>
  <si>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</si>
  <si>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</si>
  <si>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</si>
  <si>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</si>
  <si>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</si>
  <si>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</si>
  <si>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</si>
  <si>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</si>
  <si>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</si>
  <si>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</si>
  <si>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</si>
  <si>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</si>
  <si>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</si>
  <si>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</si>
  <si>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</si>
  <si>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</si>
  <si>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</si>
  <si>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</si>
  <si>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</si>
  <si>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</si>
  <si>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</si>
  <si>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</si>
  <si>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</si>
  <si>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</si>
  <si>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</si>
  <si>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</si>
  <si>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</si>
  <si>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</si>
  <si>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</si>
  <si>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</si>
  <si>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</si>
  <si>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</si>
  <si>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</si>
  <si>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</si>
  <si>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</si>
  <si>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</si>
  <si>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</si>
  <si>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</si>
  <si>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</si>
  <si>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</si>
  <si>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</si>
  <si>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</si>
  <si>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</si>
  <si>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</si>
  <si>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</si>
  <si>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</si>
  <si>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</si>
  <si>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</si>
  <si>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</si>
  <si>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</si>
  <si>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</si>
  <si>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</si>
  <si>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</si>
  <si>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</si>
  <si>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</si>
  <si>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</si>
  <si>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</si>
  <si>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</si>
  <si>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</si>
  <si>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</si>
  <si>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</si>
  <si>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</si>
  <si>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</si>
  <si>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</si>
  <si>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</si>
  <si>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</si>
  <si>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</si>
  <si>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</si>
  <si>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</si>
  <si>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</si>
  <si>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</si>
  <si>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</si>
  <si>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</si>
  <si>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</si>
  <si>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</si>
  <si>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</si>
  <si>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</si>
  <si>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</si>
  <si>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</si>
  <si>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</si>
  <si>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</si>
  <si>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</si>
  <si>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</si>
  <si>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</si>
  <si>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</si>
  <si>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</si>
  <si>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</si>
  <si>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</si>
  <si>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</si>
  <si>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</si>
  <si>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</si>
  <si>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</si>
  <si>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</si>
  <si>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</si>
  <si>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</si>
  <si>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</si>
  <si>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</si>
  <si>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</si>
  <si>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</si>
  <si>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</si>
  <si>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</si>
  <si>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</si>
  <si>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</si>
  <si>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</si>
  <si>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</si>
  <si>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</si>
  <si>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</si>
  <si>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</si>
  <si>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</si>
  <si>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</si>
  <si>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</si>
  <si>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</si>
  <si>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</si>
  <si>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</si>
  <si>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</si>
  <si>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</si>
  <si>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</si>
  <si>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</si>
  <si>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</si>
  <si>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</si>
  <si>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</si>
  <si>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</si>
  <si>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</si>
  <si>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</si>
  <si>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</si>
  <si>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</si>
  <si>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</si>
  <si>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</si>
  <si>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</si>
  <si>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</si>
  <si>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</si>
  <si>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</si>
  <si>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</si>
  <si>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</si>
  <si>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</si>
  <si>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</si>
  <si>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</si>
  <si>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</si>
  <si>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</si>
  <si>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</si>
  <si>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</si>
  <si>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</si>
  <si>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</si>
  <si>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</si>
  <si>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</si>
  <si>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</si>
  <si>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</si>
  <si>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</si>
  <si>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</si>
  <si>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</si>
  <si>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</si>
  <si>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</si>
  <si>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</si>
  <si>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</si>
  <si>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</si>
  <si>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</si>
  <si>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</si>
  <si>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</si>
  <si>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</si>
  <si>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</si>
  <si>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</si>
  <si>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</si>
  <si>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</si>
  <si>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</si>
  <si>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</si>
  <si>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</si>
  <si>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</si>
  <si>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</si>
  <si>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</si>
  <si>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</si>
  <si>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</si>
  <si>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</si>
  <si>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</si>
  <si>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</si>
  <si>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</si>
  <si>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</si>
  <si>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</si>
  <si>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</si>
  <si>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</si>
  <si>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</si>
  <si>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</si>
  <si>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</si>
  <si>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</si>
  <si>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</si>
  <si>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</si>
  <si>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</si>
  <si>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</si>
  <si>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</si>
  <si>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</si>
  <si>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</si>
  <si>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</si>
  <si>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</si>
  <si>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</si>
  <si>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</si>
  <si>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</si>
  <si>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</si>
  <si>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</si>
  <si>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</si>
  <si>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</si>
  <si>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</si>
  <si>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</si>
  <si>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</si>
  <si>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</si>
  <si>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</si>
  <si>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</si>
  <si>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</si>
  <si>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</si>
  <si>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</si>
  <si>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</si>
  <si>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</si>
  <si>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</si>
  <si>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</si>
  <si>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</si>
  <si>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</si>
  <si>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</si>
  <si>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</si>
  <si>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</si>
  <si>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</si>
  <si>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</si>
  <si>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</si>
  <si>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</si>
  <si>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</si>
  <si>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</si>
  <si>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</si>
  <si>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</si>
  <si>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</si>
  <si>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</si>
  <si>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</si>
  <si>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</si>
  <si>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</si>
  <si>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</si>
  <si>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</si>
  <si>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</si>
  <si>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</si>
  <si>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</si>
  <si>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</si>
  <si>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</si>
  <si>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</si>
  <si>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</si>
  <si>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</si>
  <si>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</si>
  <si>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</si>
  <si>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</si>
  <si>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</si>
  <si>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</si>
  <si>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</si>
  <si>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</si>
  <si>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</si>
  <si>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</si>
  <si>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</si>
  <si>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</si>
  <si>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</si>
  <si>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</si>
  <si>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</si>
  <si>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</si>
  <si>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</si>
  <si>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</si>
  <si>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</si>
  <si>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</si>
  <si>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</si>
  <si>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</si>
  <si>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</si>
  <si>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</si>
  <si>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</si>
  <si>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</si>
  <si>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</si>
  <si>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</si>
  <si>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</si>
  <si>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</si>
  <si>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</si>
  <si>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</si>
  <si>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</si>
  <si>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</si>
  <si>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</si>
  <si>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</si>
  <si>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</si>
  <si>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</si>
  <si>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</si>
  <si>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</si>
  <si>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</si>
  <si>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</si>
  <si>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</si>
  <si>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</si>
  <si>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</si>
  <si>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</si>
  <si>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</si>
  <si>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</si>
  <si>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</si>
  <si>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</si>
  <si>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</si>
  <si>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</si>
  <si>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</si>
  <si>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</si>
  <si>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</si>
  <si>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</si>
  <si>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</si>
  <si>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</si>
  <si>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</si>
  <si>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</si>
  <si>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</si>
  <si>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</si>
  <si>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</si>
  <si>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</si>
  <si>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</si>
  <si>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</si>
  <si>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</si>
  <si>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</si>
  <si>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</si>
  <si>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</si>
  <si>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</si>
  <si>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</si>
  <si>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</si>
  <si>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</si>
  <si>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</si>
  <si>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</si>
  <si>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</si>
  <si>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</si>
  <si>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</si>
  <si>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</si>
  <si>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</si>
  <si>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</si>
  <si>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</si>
  <si>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</si>
  <si>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</si>
  <si>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</si>
  <si>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</si>
  <si>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</si>
  <si>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</si>
  <si>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</si>
  <si>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</si>
  <si>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</si>
  <si>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</si>
  <si>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</si>
  <si>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</si>
  <si>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</si>
  <si>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</si>
  <si>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</si>
  <si>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</si>
  <si>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</si>
  <si>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</si>
  <si>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</si>
  <si>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</si>
  <si>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</si>
  <si>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</si>
  <si>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</si>
  <si>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</si>
  <si>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</si>
  <si>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</si>
  <si>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</si>
  <si>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</si>
  <si>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</si>
  <si>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</si>
  <si>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</si>
  <si>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</si>
  <si>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</si>
  <si>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</si>
  <si>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</si>
  <si>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</si>
  <si>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</si>
  <si>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</si>
  <si>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</si>
  <si>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</si>
  <si>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</si>
  <si>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</si>
  <si>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</si>
  <si>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</si>
  <si>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</si>
  <si>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</si>
  <si>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</si>
  <si>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</si>
  <si>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</si>
  <si>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</si>
  <si>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</si>
  <si>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</si>
  <si>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</si>
  <si>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</si>
  <si>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</si>
  <si>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</si>
  <si>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</si>
  <si>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</si>
  <si>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</si>
  <si>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</si>
  <si>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</si>
  <si>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</si>
  <si>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</si>
  <si>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</si>
  <si>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</si>
  <si>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</si>
  <si>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</si>
  <si>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</si>
  <si>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</si>
  <si>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</si>
  <si>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</si>
  <si>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</si>
  <si>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</si>
  <si>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</si>
  <si>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</si>
  <si>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</si>
  <si>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</si>
  <si>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</si>
  <si>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</si>
  <si>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</si>
  <si>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</si>
  <si>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</si>
  <si>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</si>
  <si>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</si>
  <si>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</si>
  <si>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</si>
  <si>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</si>
  <si>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</si>
  <si>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</si>
  <si>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</si>
  <si>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</si>
  <si>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</si>
  <si>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</si>
  <si>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</si>
  <si>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</si>
  <si>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</si>
  <si>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</si>
  <si>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</si>
  <si>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</si>
  <si>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</si>
  <si>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</si>
  <si>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</si>
  <si>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</si>
  <si>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</si>
  <si>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</si>
  <si>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</si>
  <si>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</si>
  <si>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</si>
  <si>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</si>
  <si>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</si>
  <si>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</si>
  <si>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</si>
  <si>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</si>
  <si>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</si>
  <si>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</si>
  <si>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</si>
  <si>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</si>
  <si>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</si>
  <si>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</si>
  <si>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</si>
  <si>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</si>
  <si>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</si>
  <si>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</si>
  <si>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</si>
  <si>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</si>
  <si>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</si>
  <si>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</si>
  <si>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</si>
  <si>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</si>
  <si>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</si>
  <si>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</si>
  <si>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</si>
  <si>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</si>
  <si>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</si>
  <si>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</si>
  <si>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</si>
  <si>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</si>
  <si>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</si>
  <si>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</si>
  <si>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</si>
  <si>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</si>
  <si>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</si>
  <si>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</si>
  <si>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</si>
  <si>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</si>
  <si>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</si>
  <si>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</si>
  <si>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</si>
  <si>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</si>
  <si>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</si>
  <si>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</si>
  <si>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</si>
  <si>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</si>
  <si>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</si>
  <si>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</si>
  <si>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</si>
  <si>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</si>
  <si>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</si>
  <si>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</si>
  <si>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</si>
  <si>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</si>
  <si>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</si>
  <si>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</si>
  <si>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</si>
  <si>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</si>
  <si>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</si>
  <si>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</si>
  <si>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</si>
  <si>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</si>
  <si>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</si>
  <si>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</si>
  <si>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</si>
  <si>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</si>
  <si>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</si>
  <si>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</si>
  <si>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</si>
  <si>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</si>
  <si>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</si>
  <si>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</si>
  <si>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</si>
  <si>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</si>
  <si>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</si>
  <si>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</si>
  <si>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</si>
  <si>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</si>
  <si>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</si>
  <si>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</si>
  <si>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</si>
  <si>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</si>
  <si>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</si>
  <si>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</si>
  <si>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</si>
  <si>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</si>
  <si>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</si>
  <si>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</si>
  <si>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</si>
  <si>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</si>
  <si>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</si>
  <si>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</si>
  <si>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</si>
  <si>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</si>
  <si>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</si>
  <si>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</si>
  <si>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</si>
  <si>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</si>
  <si>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</si>
  <si>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</si>
  <si>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</si>
  <si>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</si>
  <si>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</si>
  <si>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</si>
  <si>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</si>
  <si>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</si>
  <si>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</si>
  <si>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</si>
  <si>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</si>
  <si>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</si>
  <si>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</si>
  <si>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</si>
  <si>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</si>
  <si>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</si>
  <si>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</si>
  <si>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</si>
  <si>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</si>
  <si>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</si>
  <si>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</si>
  <si>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</si>
  <si>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</si>
  <si>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</si>
  <si>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</si>
  <si>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</si>
  <si>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</si>
  <si>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</si>
  <si>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</si>
  <si>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</si>
  <si>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</si>
  <si>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</si>
  <si>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</si>
  <si>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</si>
  <si>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</si>
  <si>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</si>
  <si>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</si>
  <si>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</si>
  <si>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</si>
  <si>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</si>
  <si>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</si>
  <si>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</si>
  <si>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</si>
  <si>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</si>
  <si>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</si>
  <si>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</si>
  <si>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</si>
  <si>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</si>
  <si>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</si>
  <si>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</si>
  <si>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</si>
  <si>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</si>
  <si>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</si>
  <si>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</si>
  <si>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</si>
  <si>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</si>
  <si>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</si>
  <si>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</si>
  <si>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</si>
  <si>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</si>
  <si>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</si>
  <si>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</si>
  <si>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</si>
  <si>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</si>
  <si>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</si>
  <si>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</si>
  <si>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</si>
  <si>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</si>
  <si>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</si>
  <si>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</si>
  <si>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</si>
  <si>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</si>
  <si>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</si>
  <si>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</si>
  <si>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</si>
  <si>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</si>
  <si>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</si>
  <si>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</si>
  <si>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</si>
  <si>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</si>
  <si>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</si>
  <si>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</si>
  <si>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</si>
  <si>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</si>
  <si>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</si>
  <si>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</si>
  <si>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</si>
  <si>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</si>
  <si>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</si>
  <si>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</si>
  <si>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</si>
  <si>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</si>
  <si>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</si>
  <si>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</si>
  <si>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</si>
  <si>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</si>
  <si>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</si>
  <si>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</si>
  <si>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</si>
  <si>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</si>
  <si>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</si>
  <si>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</si>
  <si>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</si>
  <si>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</si>
  <si>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</si>
  <si>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</si>
  <si>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</si>
  <si>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</si>
  <si>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</si>
  <si>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</si>
  <si>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</si>
  <si>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</si>
  <si>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</si>
  <si>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</si>
  <si>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</si>
  <si>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</si>
  <si>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</si>
  <si>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</si>
  <si>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</si>
  <si>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</si>
  <si>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</si>
  <si>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</si>
  <si>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</si>
  <si>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</si>
  <si>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</si>
  <si>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</si>
  <si>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</si>
  <si>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</si>
  <si>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</si>
  <si>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</si>
  <si>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</si>
  <si>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</si>
  <si>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</si>
  <si>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</si>
  <si>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</si>
  <si>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</si>
  <si>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</si>
  <si>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</si>
  <si>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</si>
  <si>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</si>
  <si>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</si>
  <si>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</si>
  <si>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</si>
  <si>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</si>
  <si>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</si>
  <si>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</si>
  <si>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</si>
  <si>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</si>
  <si>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</si>
  <si>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</si>
  <si>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</si>
  <si>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</si>
  <si>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</si>
  <si>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</si>
  <si>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</si>
  <si>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</si>
  <si>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</si>
  <si>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</si>
  <si>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</si>
  <si>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</si>
  <si>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</si>
  <si>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</si>
  <si>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</si>
  <si>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</si>
  <si>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</si>
  <si>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</si>
  <si>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</si>
  <si>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</si>
  <si>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</si>
  <si>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</si>
  <si>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</si>
  <si>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</si>
  <si>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</si>
  <si>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</si>
  <si>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</si>
  <si>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</si>
  <si>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</si>
  <si>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</si>
  <si>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</si>
  <si>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</si>
  <si>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</si>
  <si>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</si>
  <si>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</si>
  <si>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</si>
  <si>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</si>
  <si>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</si>
  <si>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</si>
  <si>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</si>
  <si>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</si>
  <si>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</si>
  <si>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</si>
  <si>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</si>
  <si>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</si>
  <si>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</si>
  <si>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</si>
  <si>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</si>
  <si>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</si>
  <si>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</si>
  <si>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</si>
  <si>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</si>
  <si>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</si>
  <si>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</si>
  <si>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</si>
  <si>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</si>
  <si>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</si>
  <si>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</si>
  <si>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</si>
  <si>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</si>
  <si>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</si>
  <si>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</si>
  <si>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</si>
  <si>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</si>
  <si>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</si>
  <si>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</si>
  <si>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</si>
  <si>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</si>
  <si>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</si>
  <si>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</si>
  <si>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</si>
  <si>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</si>
  <si>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</si>
  <si>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</si>
  <si>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</si>
  <si>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</si>
  <si>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</si>
  <si>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</si>
  <si>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</si>
  <si>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</si>
  <si>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</si>
  <si>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</si>
  <si>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</si>
  <si>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</si>
  <si>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</si>
  <si>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</si>
  <si>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</si>
  <si>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</si>
  <si>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</si>
  <si>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</si>
  <si>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</si>
  <si>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</si>
  <si>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</si>
  <si>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</si>
  <si>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</si>
  <si>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</si>
  <si>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</si>
  <si>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</si>
  <si>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</si>
  <si>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</si>
  <si>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</si>
  <si>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</si>
  <si>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</si>
  <si>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</si>
  <si>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</si>
  <si>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</si>
  <si>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</si>
  <si>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</si>
  <si>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</si>
  <si>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</si>
  <si>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</si>
  <si>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</si>
  <si>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</si>
  <si>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</si>
  <si>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</si>
  <si>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</si>
  <si>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</si>
  <si>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</si>
  <si>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</si>
  <si>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</si>
  <si>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</si>
  <si>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</si>
  <si>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</si>
  <si>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</si>
  <si>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</si>
  <si>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</si>
  <si>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</si>
  <si>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</si>
  <si>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</si>
  <si>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</si>
  <si>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</si>
  <si>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</si>
  <si>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</si>
  <si>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</si>
  <si>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</si>
  <si>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</si>
  <si>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</si>
  <si>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</si>
  <si>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</si>
  <si>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</si>
  <si>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</si>
  <si>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</si>
  <si>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</si>
  <si>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</si>
  <si>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</si>
  <si>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</si>
  <si>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</si>
  <si>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</si>
  <si>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</si>
  <si>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</si>
  <si>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</si>
  <si>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</si>
  <si>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</si>
  <si>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</si>
  <si>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</si>
  <si>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</si>
  <si>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</si>
  <si>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</si>
  <si>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</si>
  <si>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</si>
  <si>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</si>
  <si>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</si>
  <si>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</si>
  <si>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</si>
  <si>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</si>
  <si>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</si>
  <si>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</si>
  <si>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</si>
  <si>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</si>
  <si>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</si>
  <si>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</si>
  <si>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</si>
  <si>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</si>
  <si>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</si>
  <si>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</si>
  <si>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</si>
  <si>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</si>
  <si>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</si>
  <si>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</si>
  <si>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</si>
  <si>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</si>
  <si>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</si>
  <si>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</si>
  <si>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</si>
  <si>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</si>
  <si>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</si>
  <si>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</si>
  <si>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</si>
  <si>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</si>
  <si>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</si>
  <si>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</si>
  <si>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</si>
  <si>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</si>
  <si>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</si>
  <si>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</si>
  <si>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</si>
  <si>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</si>
  <si>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</si>
  <si>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</si>
  <si>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</si>
  <si>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</si>
  <si>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</si>
  <si>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</si>
  <si>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</si>
  <si>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</si>
  <si>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</si>
  <si>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</si>
  <si>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</si>
  <si>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</si>
  <si>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</si>
  <si>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</si>
  <si>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</si>
  <si>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</si>
  <si>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</si>
  <si>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</si>
  <si>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</si>
  <si>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</si>
  <si>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</si>
  <si>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</si>
  <si>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</si>
  <si>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</si>
  <si>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</si>
  <si>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</si>
  <si>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</si>
  <si>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</si>
  <si>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</si>
  <si>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</si>
  <si>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</si>
  <si>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</si>
  <si>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</si>
  <si>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</si>
  <si>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</si>
  <si>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</si>
  <si>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</si>
  <si>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</si>
  <si>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</si>
  <si>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</si>
  <si>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</si>
  <si>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</si>
  <si>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</si>
  <si>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</si>
  <si>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</si>
  <si>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</si>
  <si>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</si>
  <si>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</si>
  <si>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</si>
  <si>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</si>
  <si>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</si>
  <si>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</si>
  <si>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</si>
  <si>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</si>
  <si>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</si>
  <si>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</si>
  <si>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</si>
  <si>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</si>
  <si>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</si>
  <si>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</si>
  <si>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</si>
  <si>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</si>
  <si>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</si>
  <si>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</si>
  <si>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</si>
  <si>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</si>
  <si>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</si>
  <si>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</si>
  <si>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</si>
  <si>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</si>
  <si>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</si>
  <si>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</si>
  <si>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</si>
  <si>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</si>
  <si>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</si>
  <si>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</si>
  <si>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</si>
  <si>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</si>
  <si>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</si>
  <si>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</si>
  <si>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</si>
  <si>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</si>
  <si>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</si>
  <si>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</si>
  <si>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</si>
  <si>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</si>
  <si>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</si>
  <si>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</si>
  <si>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</si>
  <si>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</si>
  <si>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</si>
  <si>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</si>
  <si>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</si>
  <si>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</si>
  <si>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</si>
  <si>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</si>
  <si>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</si>
  <si>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</si>
  <si>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</si>
  <si>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</si>
  <si>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</si>
  <si>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</si>
  <si>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</si>
  <si>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</si>
  <si>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</si>
  <si>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</si>
  <si>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</si>
  <si>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</si>
  <si>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</si>
  <si>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</si>
  <si>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</si>
  <si>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</si>
  <si>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</si>
  <si>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</si>
  <si>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</si>
  <si>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</si>
  <si>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</si>
  <si>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</si>
  <si>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</si>
  <si>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</si>
  <si>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</si>
  <si>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</si>
  <si>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</si>
  <si>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</si>
  <si>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</si>
  <si>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</si>
  <si>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</si>
  <si>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</si>
  <si>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</si>
  <si>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</si>
  <si>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</si>
  <si>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</si>
  <si>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</si>
  <si>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</si>
  <si>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</si>
  <si>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</si>
  <si>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</si>
  <si>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</si>
  <si>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</si>
  <si>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</si>
  <si>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</si>
  <si>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</si>
  <si>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</si>
  <si>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</si>
  <si>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</si>
  <si>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</si>
  <si>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</si>
  <si>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</si>
  <si>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</si>
  <si>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</si>
  <si>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</si>
  <si>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</si>
  <si>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</si>
  <si>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</si>
  <si>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</si>
  <si>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</si>
  <si>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</si>
  <si>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</si>
  <si>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</si>
  <si>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</si>
  <si>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</si>
  <si>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</si>
  <si>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</si>
  <si>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</si>
  <si>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</si>
  <si>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</si>
  <si>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</si>
  <si>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</si>
  <si>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</si>
  <si>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</si>
  <si>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</si>
  <si>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</si>
  <si>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</si>
  <si>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</si>
  <si>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</si>
  <si>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</si>
  <si>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</si>
  <si>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</si>
  <si>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</si>
  <si>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</si>
  <si>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</si>
  <si>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</si>
  <si>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</si>
  <si>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</si>
  <si>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</si>
  <si>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</si>
  <si>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</si>
  <si>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</si>
  <si>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</si>
  <si>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</si>
  <si>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</si>
  <si>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</si>
  <si>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</si>
  <si>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</si>
  <si>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</si>
  <si>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</si>
  <si>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</si>
  <si>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</si>
  <si>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</si>
  <si>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</si>
  <si>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</si>
  <si>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</si>
  <si>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</si>
  <si>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</si>
  <si>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</si>
  <si>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</si>
  <si>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</si>
  <si>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</si>
  <si>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</si>
  <si>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</si>
  <si>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</si>
  <si>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</si>
  <si>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</si>
  <si>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</si>
  <si>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</si>
  <si>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</si>
  <si>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</si>
  <si>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</si>
  <si>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</si>
  <si>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</si>
  <si>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</si>
  <si>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</si>
  <si>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</si>
  <si>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</si>
  <si>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</si>
  <si>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</si>
  <si>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</si>
  <si>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</si>
  <si>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</si>
  <si>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</si>
  <si>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</si>
  <si>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</si>
  <si>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</si>
  <si>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</si>
  <si>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</si>
  <si>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</si>
  <si>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</si>
  <si>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</si>
  <si>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</si>
  <si>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</si>
  <si>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</si>
  <si>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</si>
  <si>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</si>
  <si>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</si>
  <si>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</si>
  <si>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</si>
  <si>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</si>
  <si>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</si>
  <si>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</si>
  <si>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</si>
  <si>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</si>
  <si>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</si>
  <si>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</si>
  <si>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</si>
  <si>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</si>
  <si>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</si>
  <si>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</si>
  <si>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</si>
  <si>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</si>
  <si>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</si>
  <si>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</si>
  <si>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</si>
  <si>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</si>
  <si>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</si>
  <si>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</si>
  <si>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</si>
  <si>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</si>
  <si>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</si>
  <si>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</si>
  <si>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</si>
  <si>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</si>
  <si>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</si>
  <si>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</si>
  <si>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</si>
  <si>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</si>
  <si>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</si>
  <si>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</si>
  <si>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</si>
  <si>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</si>
  <si>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</si>
  <si>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</si>
  <si>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</si>
  <si>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</si>
  <si>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</si>
  <si>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</si>
  <si>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</si>
  <si>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</si>
  <si>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</si>
  <si>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</si>
  <si>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</si>
  <si>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</si>
  <si>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</si>
  <si>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</si>
  <si>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</si>
  <si>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</si>
  <si>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</si>
  <si>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</si>
  <si>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</si>
  <si>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</si>
  <si>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</si>
  <si>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</si>
  <si>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</si>
  <si>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</si>
  <si>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</si>
  <si>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</si>
  <si>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</si>
  <si>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</si>
  <si>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</si>
  <si>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</si>
  <si>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</si>
  <si>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</si>
  <si>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</si>
  <si>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</si>
  <si>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</si>
  <si>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</si>
  <si>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</si>
  <si>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</si>
  <si>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</si>
  <si>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</si>
  <si>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</si>
  <si>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</si>
  <si>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</si>
  <si>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</si>
  <si>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</si>
  <si>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</si>
  <si>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</si>
  <si>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</si>
  <si>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</si>
  <si>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</si>
  <si>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</si>
  <si>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</si>
  <si>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</si>
  <si>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</si>
  <si>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</si>
  <si>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</si>
  <si>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</si>
  <si>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</si>
  <si>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</si>
  <si>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</si>
  <si>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</si>
  <si>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</si>
  <si>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</si>
  <si>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</si>
  <si>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</si>
  <si>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</si>
  <si>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</si>
  <si>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</si>
  <si>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</si>
  <si>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</si>
  <si>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</si>
  <si>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</si>
  <si>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</si>
  <si>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</si>
  <si>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</si>
  <si>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</si>
  <si>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</si>
  <si>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</si>
  <si>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</si>
  <si>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</si>
  <si>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</si>
  <si>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</si>
  <si>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</si>
  <si>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</si>
  <si>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</si>
  <si>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</si>
  <si>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</si>
  <si>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</si>
  <si>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</si>
  <si>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</si>
  <si>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</si>
  <si>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</si>
  <si>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</si>
  <si>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</si>
  <si>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</si>
  <si>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</si>
  <si>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</si>
  <si>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</si>
  <si>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</si>
  <si>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</si>
  <si>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</si>
  <si>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</si>
  <si>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</si>
  <si>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</si>
  <si>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</si>
  <si>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</si>
  <si>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</si>
  <si>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</si>
  <si>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</si>
  <si>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</si>
  <si>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</si>
  <si>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</si>
  <si>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</si>
  <si>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</si>
  <si>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</si>
  <si>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</si>
  <si>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</si>
  <si>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</si>
  <si>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</si>
  <si>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</si>
  <si>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</si>
  <si>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</si>
  <si>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</si>
  <si>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</si>
  <si>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</si>
  <si>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</si>
  <si>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</si>
  <si>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</si>
  <si>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</si>
  <si>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</si>
  <si>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</si>
  <si>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</si>
  <si>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</si>
  <si>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</si>
  <si>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</si>
  <si>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</si>
  <si>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</si>
  <si>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</si>
  <si>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</si>
  <si>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</si>
  <si>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</si>
  <si>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</si>
  <si>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</si>
  <si>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</si>
  <si>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</si>
  <si>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</si>
  <si>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</si>
  <si>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</si>
  <si>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</si>
  <si>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</si>
  <si>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</si>
  <si>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</si>
  <si>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</si>
  <si>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</si>
  <si>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</si>
  <si>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</si>
  <si>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</si>
  <si>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</si>
  <si>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</si>
  <si>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</si>
  <si>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</si>
  <si>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</si>
  <si>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</si>
  <si>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</si>
  <si>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</si>
  <si>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</si>
  <si>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</si>
  <si>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</si>
  <si>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</si>
  <si>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</si>
  <si>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</si>
  <si>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</si>
  <si>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</si>
  <si>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</si>
  <si>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</si>
  <si>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</si>
  <si>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</si>
  <si>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</si>
  <si>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</si>
  <si>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</si>
  <si>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</si>
  <si>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</si>
  <si>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</si>
  <si>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</si>
  <si>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</si>
  <si>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</si>
  <si>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</si>
  <si>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</si>
  <si>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</si>
  <si>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</si>
  <si>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</si>
  <si>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</si>
  <si>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</si>
  <si>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</si>
  <si>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</si>
  <si>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</si>
  <si>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</si>
  <si>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</si>
  <si>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</si>
  <si>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</si>
  <si>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</si>
  <si>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</si>
  <si>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</si>
  <si>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</si>
  <si>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</si>
  <si>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</si>
  <si>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</si>
  <si>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</si>
  <si>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</si>
  <si>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</si>
  <si>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</si>
  <si>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</si>
  <si>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</si>
  <si>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</si>
  <si>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</si>
  <si>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</si>
  <si>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</si>
  <si>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</si>
  <si>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</si>
  <si>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</si>
  <si>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</si>
  <si>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</si>
  <si>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</si>
  <si>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</si>
  <si>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</si>
  <si>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</si>
  <si>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</si>
  <si>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</si>
  <si>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</si>
  <si>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</si>
  <si>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</si>
  <si>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</si>
  <si>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</si>
  <si>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</si>
  <si>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</si>
  <si>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</si>
  <si>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</si>
  <si>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</si>
  <si>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</si>
  <si>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</si>
  <si>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</si>
  <si>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</si>
  <si>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</si>
  <si>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</si>
  <si>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</si>
  <si>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</si>
  <si>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</si>
  <si>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</si>
  <si>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</si>
  <si>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</si>
  <si>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</si>
  <si>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</si>
  <si>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</si>
  <si>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</si>
  <si>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</si>
  <si>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</si>
  <si>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</si>
  <si>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</si>
  <si>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</si>
  <si>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</si>
  <si>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</si>
  <si>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</si>
  <si>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</si>
  <si>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</si>
  <si>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</si>
  <si>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</si>
  <si>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</si>
  <si>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</si>
  <si>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</si>
  <si>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</si>
  <si>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</si>
  <si>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</si>
  <si>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</si>
  <si>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</si>
  <si>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</si>
  <si>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</si>
  <si>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</si>
  <si>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</si>
  <si>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</si>
  <si>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</si>
  <si>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</si>
  <si>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</si>
  <si>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</si>
  <si>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</si>
  <si>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</si>
  <si>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</si>
  <si>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</si>
  <si>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</si>
  <si>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</si>
  <si>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</si>
  <si>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</si>
  <si>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</si>
  <si>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</si>
  <si>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</si>
  <si>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</si>
  <si>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</si>
  <si>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</si>
  <si>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</si>
  <si>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</si>
  <si>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</si>
  <si>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</si>
  <si>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</si>
  <si>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</si>
  <si>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</si>
  <si>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</si>
  <si>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</si>
  <si>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</si>
  <si>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</si>
  <si>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</si>
  <si>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</si>
  <si>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</si>
  <si>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</si>
  <si>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</si>
  <si>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</si>
  <si>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</si>
  <si>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</si>
  <si>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</si>
  <si>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</si>
  <si>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</si>
  <si>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</si>
  <si>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</si>
  <si>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</si>
  <si>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</si>
  <si>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</si>
  <si>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</si>
  <si>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</si>
  <si>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</si>
  <si>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</si>
  <si>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</si>
  <si>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</si>
  <si>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</si>
  <si>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</si>
  <si>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</si>
  <si>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</si>
  <si>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</si>
  <si>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</si>
  <si>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</si>
  <si>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</si>
  <si>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</si>
  <si>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</si>
  <si>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</si>
  <si>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</si>
  <si>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</si>
  <si>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</si>
  <si>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</si>
  <si>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</si>
  <si>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</si>
  <si>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</si>
  <si>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</si>
  <si>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</si>
  <si>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</si>
  <si>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</si>
  <si>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</si>
  <si>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</si>
  <si>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</si>
  <si>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</si>
  <si>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</si>
  <si>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</si>
  <si>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</si>
  <si>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</si>
  <si>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</si>
  <si>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</si>
  <si>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</si>
  <si>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</si>
  <si>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</si>
  <si>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</si>
  <si>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</si>
  <si>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</si>
  <si>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</si>
  <si>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</si>
  <si>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</si>
  <si>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</si>
  <si>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</si>
  <si>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</si>
  <si>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</si>
  <si>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</si>
  <si>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</si>
  <si>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</si>
  <si>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</si>
  <si>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</si>
  <si>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</si>
  <si>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</si>
  <si>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</si>
  <si>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</si>
  <si>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</si>
  <si>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</si>
  <si>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</si>
  <si>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</si>
  <si>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</si>
  <si>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</si>
  <si>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</si>
  <si>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</si>
  <si>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</si>
  <si>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</si>
  <si>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</si>
  <si>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</si>
  <si>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</si>
  <si>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</si>
  <si>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</si>
  <si>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</si>
  <si>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</si>
  <si>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</si>
  <si>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</si>
  <si>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</si>
  <si>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</si>
  <si>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</si>
  <si>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</si>
  <si>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</si>
  <si>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</si>
  <si>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</si>
  <si>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</si>
  <si>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</si>
  <si>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</si>
  <si>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</si>
  <si>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</si>
  <si>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</si>
  <si>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</si>
  <si>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</si>
  <si>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</si>
  <si>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</si>
  <si>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</si>
  <si>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</si>
  <si>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</si>
  <si>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</si>
  <si>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</si>
  <si>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</si>
  <si>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</si>
  <si>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</si>
  <si>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</si>
  <si>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</si>
  <si>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</si>
  <si>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</si>
  <si>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</si>
  <si>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</si>
  <si>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</si>
  <si>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</si>
  <si>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</si>
  <si>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</si>
  <si>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</si>
  <si>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</si>
  <si>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</si>
  <si>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</si>
  <si>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</si>
  <si>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</si>
  <si>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</si>
  <si>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</si>
  <si>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</si>
  <si>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</si>
  <si>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</si>
  <si>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</si>
  <si>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</si>
  <si>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</si>
  <si>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</si>
  <si>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</si>
  <si>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</si>
  <si>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</si>
  <si>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</si>
  <si>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</si>
  <si>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</si>
  <si>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</si>
  <si>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</si>
  <si>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</si>
  <si>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</si>
  <si>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</si>
  <si>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</si>
  <si>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</si>
  <si>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</si>
  <si>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</si>
  <si>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</si>
  <si>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</si>
  <si>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</si>
  <si>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</si>
  <si>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</si>
  <si>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</si>
  <si>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</si>
  <si>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</si>
  <si>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</si>
  <si>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</si>
  <si>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</si>
  <si>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</si>
  <si>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</si>
  <si>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</si>
  <si>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</si>
  <si>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</si>
  <si>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</si>
  <si>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</si>
  <si>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</si>
  <si>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</si>
  <si>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</si>
  <si>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</si>
  <si>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</si>
  <si>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</si>
  <si>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</si>
  <si>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</si>
  <si>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</si>
  <si>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</si>
  <si>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</si>
  <si>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</si>
  <si>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</si>
  <si>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</si>
  <si>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</si>
  <si>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</si>
  <si>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</si>
  <si>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</si>
  <si>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</si>
  <si>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</si>
  <si>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</si>
  <si>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</si>
  <si>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</si>
  <si>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</si>
  <si>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</si>
  <si>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</si>
  <si>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</si>
  <si>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</si>
  <si>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</si>
  <si>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</si>
  <si>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</si>
  <si>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</si>
  <si>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</si>
  <si>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</si>
  <si>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</si>
  <si>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</si>
  <si>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</si>
  <si>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</si>
  <si>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</si>
  <si>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</si>
  <si>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</si>
  <si>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</si>
  <si>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</si>
  <si>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</si>
  <si>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</si>
  <si>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</si>
  <si>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</si>
  <si>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</si>
  <si>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</si>
  <si>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</si>
  <si>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</si>
  <si>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</si>
  <si>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</si>
  <si>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</si>
  <si>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</si>
  <si>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</si>
  <si>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</si>
  <si>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</si>
  <si>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</si>
  <si>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</si>
  <si>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</si>
  <si>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</si>
  <si>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</si>
  <si>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</si>
  <si>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</si>
  <si>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</si>
  <si>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</si>
  <si>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</si>
  <si>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</si>
  <si>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</si>
  <si>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</si>
  <si>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</si>
  <si>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</si>
  <si>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</si>
  <si>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</si>
  <si>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</si>
  <si>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</si>
  <si>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</si>
  <si>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</si>
  <si>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</si>
  <si>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</si>
  <si>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</si>
  <si>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</si>
  <si>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</si>
  <si>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</si>
  <si>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</si>
  <si>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</si>
  <si>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</si>
  <si>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</si>
  <si>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</si>
  <si>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</si>
  <si>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</si>
  <si>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</si>
  <si>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</si>
  <si>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</si>
  <si>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</si>
  <si>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</si>
  <si>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</si>
  <si>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</si>
  <si>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</si>
  <si>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</si>
  <si>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</si>
  <si>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</si>
  <si>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</si>
  <si>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</si>
  <si>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</si>
  <si>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</si>
  <si>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</si>
  <si>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</si>
  <si>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</si>
  <si>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</si>
  <si>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</si>
  <si>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</si>
  <si>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</si>
  <si>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</si>
  <si>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</si>
  <si>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</si>
  <si>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</si>
  <si>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</si>
  <si>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</si>
  <si>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</si>
  <si>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</si>
  <si>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</si>
  <si>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</si>
  <si>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</si>
  <si>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</si>
  <si>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</si>
  <si>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</si>
  <si>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</si>
  <si>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</si>
  <si>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</si>
  <si>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</si>
  <si>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</si>
  <si>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</si>
  <si>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</si>
  <si>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</si>
  <si>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</si>
  <si>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</si>
  <si>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</si>
  <si>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</si>
  <si>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</si>
  <si>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</si>
  <si>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</si>
  <si>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</si>
  <si>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</si>
  <si>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</si>
  <si>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</si>
  <si>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</si>
  <si>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</si>
  <si>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</si>
  <si>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</si>
  <si>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</si>
  <si>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</si>
  <si>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</si>
  <si>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</si>
  <si>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</si>
  <si>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</si>
  <si>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</si>
  <si>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</si>
  <si>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</si>
  <si>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</si>
  <si>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</si>
  <si>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</si>
  <si>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</si>
  <si>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</si>
  <si>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</si>
  <si>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</si>
  <si>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</si>
  <si>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</si>
  <si>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</si>
  <si>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</si>
  <si>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</si>
  <si>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</si>
  <si>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</si>
  <si>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</si>
  <si>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</si>
  <si>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</si>
  <si>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</si>
  <si>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</si>
  <si>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</si>
  <si>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</si>
  <si>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</si>
  <si>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</si>
  <si>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</si>
  <si>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</si>
  <si>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</si>
  <si>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</si>
  <si>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</si>
  <si>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</si>
  <si>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</si>
  <si>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</si>
  <si>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</si>
  <si>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</si>
  <si>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</si>
  <si>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</si>
  <si>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</si>
  <si>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</si>
  <si>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</si>
  <si>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</si>
  <si>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</si>
  <si>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</si>
  <si>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</si>
  <si>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</si>
  <si>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</si>
  <si>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</si>
  <si>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</si>
  <si>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</si>
  <si>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</si>
  <si>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</si>
  <si>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</si>
  <si>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</si>
  <si>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</si>
  <si>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</si>
  <si>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</si>
  <si>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</si>
  <si>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</si>
  <si>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</si>
  <si>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</si>
  <si>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</si>
  <si>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</si>
  <si>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</si>
  <si>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</si>
  <si>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</si>
  <si>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</si>
  <si>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</si>
  <si>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</si>
  <si>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</si>
  <si>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</si>
  <si>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</si>
  <si>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</si>
  <si>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</si>
  <si>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</si>
  <si>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</si>
  <si>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</si>
  <si>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</si>
  <si>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</si>
  <si>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</si>
  <si>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</si>
  <si>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</si>
  <si>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</si>
  <si>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</si>
  <si>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</si>
  <si>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</si>
  <si>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</si>
  <si>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</si>
  <si>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</si>
  <si>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</si>
  <si>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</si>
  <si>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</si>
  <si>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</si>
  <si>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</si>
  <si>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</si>
  <si>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</si>
  <si>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</si>
  <si>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</si>
  <si>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</si>
  <si>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</si>
  <si>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</si>
  <si>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</si>
  <si>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</si>
  <si>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</si>
  <si>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</si>
  <si>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</si>
  <si>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</si>
  <si>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</si>
  <si>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</si>
  <si>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</si>
  <si>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</si>
  <si>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</si>
  <si>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</si>
  <si>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</si>
  <si>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</si>
  <si>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</si>
  <si>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</si>
  <si>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</si>
  <si>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</si>
  <si>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</si>
  <si>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</si>
  <si>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</si>
  <si>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</si>
  <si>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</si>
  <si>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</si>
  <si>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</si>
  <si>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</si>
  <si>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</si>
  <si>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</si>
  <si>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</si>
  <si>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</si>
  <si>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</si>
  <si>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</si>
  <si>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</si>
  <si>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</si>
  <si>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</si>
  <si>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</si>
  <si>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</si>
  <si>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</si>
  <si>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</si>
  <si>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</si>
  <si>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</si>
  <si>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</si>
  <si>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</si>
  <si>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</si>
  <si>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</si>
  <si>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</si>
  <si>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</si>
  <si>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</si>
  <si>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</si>
  <si>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</si>
  <si>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</si>
  <si>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</si>
  <si>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</si>
  <si>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</si>
  <si>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</si>
  <si>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</si>
  <si>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</si>
  <si>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</si>
  <si>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</si>
  <si>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</si>
  <si>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</si>
  <si>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</si>
  <si>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</si>
  <si>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</si>
  <si>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</si>
  <si>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</si>
  <si>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</si>
  <si>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</si>
  <si>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</si>
  <si>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</si>
  <si>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</si>
  <si>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</si>
  <si>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</si>
  <si>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</si>
  <si>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</si>
  <si>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</si>
  <si>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</si>
  <si>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</si>
  <si>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</si>
  <si>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</si>
  <si>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</si>
  <si>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</si>
  <si>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</si>
  <si>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</si>
  <si>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</si>
  <si>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</si>
  <si>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</si>
  <si>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</si>
  <si>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</si>
  <si>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</si>
  <si>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</si>
  <si>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</si>
  <si>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</si>
  <si>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</si>
  <si>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</si>
  <si>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</si>
  <si>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</si>
  <si>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</si>
  <si>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</si>
  <si>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</si>
  <si>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</si>
  <si>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</si>
  <si>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</si>
  <si>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</si>
  <si>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</si>
  <si>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</si>
  <si>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</si>
  <si>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</si>
  <si>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</si>
  <si>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</si>
  <si>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</si>
  <si>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</si>
  <si>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</si>
  <si>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</si>
  <si>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</si>
  <si>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</si>
  <si>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</si>
  <si>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</si>
  <si>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</si>
  <si>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</si>
  <si>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</si>
  <si>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</si>
  <si>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</si>
  <si>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</si>
  <si>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</si>
  <si>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</si>
  <si>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</si>
  <si>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</si>
  <si>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</si>
  <si>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</si>
  <si>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</si>
  <si>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</si>
  <si>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</si>
  <si>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</si>
  <si>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</si>
  <si>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</si>
  <si>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</si>
  <si>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</si>
  <si>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</si>
  <si>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</si>
  <si>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</si>
  <si>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</si>
  <si>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</si>
  <si>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</si>
  <si>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</si>
  <si>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</si>
  <si>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</si>
  <si>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</si>
  <si>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</si>
  <si>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</si>
  <si>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</si>
  <si>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</si>
  <si>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</si>
  <si>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</si>
  <si>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</si>
  <si>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</si>
  <si>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</si>
  <si>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</si>
  <si>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</si>
  <si>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</si>
  <si>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</si>
  <si>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</si>
  <si>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</si>
  <si>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</si>
  <si>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</si>
  <si>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</si>
  <si>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</si>
  <si>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</si>
  <si>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</si>
  <si>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</si>
  <si>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</si>
  <si>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</si>
  <si>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</si>
  <si>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</si>
  <si>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</si>
  <si>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</si>
  <si>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</si>
  <si>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</si>
  <si>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</si>
  <si>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</si>
  <si>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</si>
  <si>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</si>
  <si>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</si>
  <si>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</si>
  <si>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</si>
  <si>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</si>
  <si>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</si>
  <si>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</si>
  <si>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</si>
  <si>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</si>
  <si>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</si>
  <si>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</si>
  <si>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</si>
  <si>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</si>
  <si>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</si>
  <si>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</si>
  <si>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</si>
  <si>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</si>
  <si>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</si>
  <si>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</si>
  <si>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</si>
  <si>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</si>
  <si>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</si>
  <si>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</si>
  <si>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</si>
  <si>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</si>
  <si>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</si>
  <si>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</si>
  <si>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</si>
  <si>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</si>
  <si>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</si>
  <si>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</si>
  <si>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</si>
  <si>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</si>
  <si>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</si>
  <si>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</si>
  <si>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</si>
  <si>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</si>
  <si>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</si>
  <si>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</si>
  <si>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</si>
  <si>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</si>
  <si>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</si>
  <si>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</si>
  <si>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</si>
  <si>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</si>
  <si>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</si>
  <si>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</si>
  <si>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</si>
  <si>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</si>
  <si>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</si>
  <si>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</si>
  <si>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</si>
  <si>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</si>
  <si>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</si>
  <si>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</si>
  <si>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</si>
  <si>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</si>
  <si>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</si>
  <si>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</si>
  <si>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</si>
  <si>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</si>
  <si>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</si>
  <si>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</si>
  <si>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</si>
  <si>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</si>
  <si>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</si>
  <si>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</si>
  <si>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</si>
  <si>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</si>
  <si>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</si>
  <si>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</si>
  <si>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</si>
  <si>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</si>
  <si>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</si>
  <si>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</si>
  <si>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</si>
  <si>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</si>
  <si>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</si>
  <si>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</si>
  <si>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</si>
  <si>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</si>
  <si>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</si>
  <si>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</si>
  <si>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</si>
  <si>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</si>
  <si>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</si>
  <si>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</si>
  <si>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</si>
  <si>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</si>
  <si>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</si>
  <si>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</si>
  <si>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</si>
  <si>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</si>
  <si>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</si>
  <si>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</si>
  <si>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</si>
  <si>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</si>
  <si>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</si>
  <si>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</si>
  <si>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</si>
  <si>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</si>
  <si>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</si>
  <si>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</si>
  <si>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</si>
  <si>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</si>
  <si>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</si>
  <si>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</si>
  <si>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</si>
  <si>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</si>
  <si>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</si>
  <si>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</si>
  <si>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</si>
  <si>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</si>
  <si>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</si>
  <si>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</si>
  <si>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</si>
  <si>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</si>
  <si>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</si>
  <si>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</si>
  <si>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</si>
  <si>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</si>
  <si>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</si>
  <si>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</si>
  <si>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</si>
  <si>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</si>
  <si>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</si>
  <si>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</si>
  <si>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</si>
  <si>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</si>
  <si>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</si>
  <si>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</si>
  <si>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</si>
  <si>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</si>
  <si>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</si>
  <si>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</si>
  <si>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</si>
  <si>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</si>
  <si>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</si>
  <si>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</si>
  <si>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</si>
  <si>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</si>
  <si>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</si>
  <si>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</si>
  <si>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</si>
  <si>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</si>
  <si>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</si>
  <si>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</si>
  <si>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</si>
  <si>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</si>
  <si>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</si>
  <si>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</si>
  <si>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</si>
  <si>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</si>
  <si>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</si>
  <si>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</si>
  <si>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</si>
  <si>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</si>
  <si>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</si>
  <si>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</si>
  <si>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</si>
  <si>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</si>
  <si>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</si>
  <si>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</si>
  <si>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</si>
  <si>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</si>
  <si>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</si>
  <si>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</si>
  <si>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</si>
  <si>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</si>
  <si>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</si>
  <si>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</si>
  <si>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</si>
  <si>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</si>
  <si>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</si>
  <si>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</si>
  <si>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</si>
  <si>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</si>
  <si>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</si>
  <si>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</si>
  <si>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</si>
  <si>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</si>
  <si>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</si>
  <si>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</si>
  <si>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</si>
  <si>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</si>
  <si>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</si>
  <si>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</si>
  <si>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</si>
  <si>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</si>
  <si>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</si>
  <si>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</si>
  <si>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</si>
  <si>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</si>
  <si>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</si>
  <si>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</si>
  <si>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</si>
  <si>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</si>
  <si>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</si>
  <si>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</si>
  <si>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</si>
  <si>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</si>
  <si>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</si>
  <si>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</si>
  <si>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</si>
  <si>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</si>
  <si>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</si>
  <si>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</si>
  <si>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</si>
  <si>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</si>
  <si>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</si>
  <si>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</si>
  <si>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</si>
  <si>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</si>
  <si>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</si>
  <si>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</si>
  <si>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</si>
  <si>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</si>
  <si>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</si>
  <si>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</si>
  <si>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</si>
  <si>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</si>
  <si>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</si>
  <si>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</si>
  <si>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</si>
  <si>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</si>
  <si>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</si>
  <si>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</si>
  <si>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</si>
  <si>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</si>
  <si>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</si>
  <si>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</si>
  <si>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</si>
  <si>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</si>
  <si>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</si>
  <si>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</si>
  <si>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</si>
  <si>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</si>
  <si>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</si>
  <si>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</si>
  <si>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</si>
  <si>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</si>
  <si>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</si>
  <si>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</si>
  <si>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</si>
  <si>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</si>
  <si>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</si>
  <si>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</si>
  <si>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</si>
  <si>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</si>
  <si>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</si>
  <si>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</si>
  <si>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</si>
  <si>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</si>
  <si>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</si>
  <si>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</si>
  <si>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</si>
  <si>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</si>
  <si>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</si>
  <si>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</si>
  <si>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</si>
  <si>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</si>
  <si>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</si>
  <si>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</si>
  <si>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</si>
  <si>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</si>
  <si>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</si>
  <si>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</si>
  <si>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</si>
  <si>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</si>
  <si>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</si>
  <si>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</si>
  <si>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</si>
  <si>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</si>
  <si>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</si>
  <si>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</si>
  <si>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</si>
  <si>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</si>
  <si>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</si>
  <si>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</si>
  <si>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</si>
  <si>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</si>
  <si>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</si>
  <si>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</si>
  <si>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</si>
  <si>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</si>
  <si>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</si>
  <si>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</si>
  <si>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</si>
  <si>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</si>
  <si>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</si>
  <si>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</si>
  <si>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</si>
  <si>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</si>
  <si>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</si>
  <si>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</si>
  <si>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</si>
  <si>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</si>
  <si>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</si>
  <si>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</si>
  <si>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</si>
  <si>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</si>
  <si>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</si>
  <si>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</si>
  <si>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</si>
  <si>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</si>
  <si>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</si>
  <si>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</si>
  <si>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</si>
  <si>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</si>
  <si>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</si>
  <si>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</si>
  <si>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</si>
  <si>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</si>
  <si>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</si>
  <si>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</si>
  <si>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</si>
  <si>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</si>
  <si>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</si>
  <si>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</si>
  <si>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</si>
  <si>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</si>
  <si>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</si>
  <si>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</si>
  <si>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</si>
  <si>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</si>
  <si>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</si>
  <si>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</si>
  <si>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</si>
  <si>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</si>
  <si>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</si>
  <si>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</si>
  <si>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</si>
  <si>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</si>
  <si>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</si>
  <si>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</si>
  <si>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</si>
  <si>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</si>
  <si>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</si>
  <si>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</si>
  <si>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</si>
  <si>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</si>
  <si>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</si>
  <si>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</si>
  <si>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</si>
  <si>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</si>
  <si>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</si>
  <si>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</si>
  <si>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</si>
  <si>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</si>
  <si>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</si>
  <si>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</si>
  <si>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</si>
  <si>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</si>
  <si>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</si>
  <si>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</si>
  <si>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</si>
  <si>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</si>
  <si>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</si>
  <si>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</si>
  <si>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</si>
  <si>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</si>
  <si>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</si>
  <si>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</si>
  <si>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</si>
  <si>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</si>
  <si>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</si>
  <si>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</si>
  <si>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</si>
  <si>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</si>
  <si>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</si>
  <si>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</si>
  <si>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</si>
  <si>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</si>
  <si>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</si>
  <si>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</si>
  <si>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</si>
  <si>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</si>
  <si>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</si>
  <si>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</si>
  <si>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</si>
  <si>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</si>
  <si>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</si>
  <si>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</si>
  <si>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</si>
  <si>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</si>
  <si>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</si>
  <si>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</si>
  <si>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</si>
  <si>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</si>
  <si>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</si>
  <si>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</si>
  <si>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</si>
  <si>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</si>
  <si>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</si>
  <si>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</si>
  <si>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</si>
  <si>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</si>
  <si>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</si>
  <si>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</si>
  <si>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</si>
  <si>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</si>
  <si>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</si>
  <si>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</si>
  <si>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</si>
  <si>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</si>
  <si>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</si>
  <si>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</si>
  <si>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</si>
  <si>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</si>
  <si>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</si>
  <si>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</si>
  <si>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</si>
  <si>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</si>
  <si>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</si>
  <si>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</si>
  <si>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</si>
  <si>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</si>
  <si>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</si>
  <si>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</si>
  <si>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</si>
  <si>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</si>
  <si>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</si>
  <si>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</si>
  <si>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</si>
  <si>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</si>
  <si>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</si>
  <si>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</si>
  <si>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</si>
  <si>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</si>
  <si>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</si>
  <si>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</si>
  <si>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</si>
  <si>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</si>
  <si>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</si>
  <si>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</si>
  <si>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</si>
  <si>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</si>
  <si>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</si>
  <si>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</si>
  <si>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</si>
  <si>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</si>
  <si>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</si>
  <si>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</si>
  <si>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</si>
  <si>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</si>
  <si>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</si>
  <si>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</si>
  <si>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</si>
  <si>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</si>
  <si>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</si>
  <si>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</si>
  <si>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</si>
  <si>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</si>
  <si>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</si>
  <si>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</si>
  <si>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</si>
  <si>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</si>
  <si>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</si>
  <si>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</si>
  <si>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</si>
  <si>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</si>
  <si>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</si>
  <si>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</si>
  <si>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</si>
  <si>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</si>
  <si>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</si>
  <si>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</si>
  <si>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</si>
  <si>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</si>
  <si>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</si>
  <si>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</si>
  <si>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</si>
  <si>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</si>
  <si>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</si>
  <si>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</si>
  <si>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</si>
  <si>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</si>
  <si>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</si>
  <si>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</si>
  <si>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</si>
  <si>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</si>
  <si>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</si>
  <si>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</si>
  <si>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</si>
  <si>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</si>
  <si>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</si>
  <si>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</si>
  <si>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</si>
  <si>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</si>
  <si>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</si>
  <si>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</si>
  <si>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</si>
  <si>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</si>
  <si>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</si>
  <si>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</si>
  <si>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</si>
  <si>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</si>
  <si>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</si>
  <si>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</si>
  <si>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</si>
  <si>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</si>
  <si>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</si>
  <si>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</si>
  <si>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</si>
  <si>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</si>
  <si>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</si>
  <si>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</si>
  <si>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</si>
  <si>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</si>
  <si>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</si>
  <si>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</si>
  <si>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</si>
  <si>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</si>
  <si>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</si>
  <si>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</si>
  <si>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</si>
  <si>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</si>
  <si>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</si>
  <si>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</si>
  <si>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</si>
  <si>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</si>
  <si>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</si>
  <si>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</si>
  <si>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</si>
  <si>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</si>
  <si>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</si>
  <si>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</si>
  <si>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</si>
  <si>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</si>
  <si>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</si>
  <si>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</si>
  <si>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</si>
  <si>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</si>
  <si>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</si>
  <si>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</si>
  <si>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</si>
  <si>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</si>
  <si>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</si>
  <si>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</si>
  <si>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</si>
  <si>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</si>
  <si>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</si>
  <si>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</si>
  <si>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</si>
  <si>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</si>
  <si>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</si>
  <si>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</si>
  <si>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</si>
  <si>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</si>
  <si>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</si>
  <si>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</si>
  <si>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</si>
  <si>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</si>
  <si>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</si>
  <si>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</si>
  <si>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</si>
  <si>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</si>
  <si>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</si>
  <si>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</si>
  <si>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</si>
  <si>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</si>
  <si>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</si>
  <si>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</si>
  <si>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</si>
  <si>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</si>
  <si>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</si>
  <si>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</si>
  <si>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</si>
  <si>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</si>
  <si>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</si>
  <si>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</si>
  <si>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</si>
  <si>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</si>
  <si>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</si>
  <si>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</si>
  <si>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</si>
  <si>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</si>
  <si>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</si>
  <si>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</si>
  <si>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</si>
  <si>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</si>
  <si>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</si>
  <si>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</si>
  <si>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</si>
  <si>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</si>
  <si>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</si>
  <si>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</si>
  <si>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</si>
  <si>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</si>
  <si>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</si>
  <si>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</si>
  <si>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</si>
  <si>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</si>
  <si>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</si>
  <si>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</si>
  <si>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</si>
  <si>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</si>
  <si>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</si>
  <si>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</si>
  <si>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</si>
  <si>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</si>
  <si>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</si>
  <si>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</si>
  <si>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</si>
  <si>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</si>
  <si>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</si>
  <si>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</si>
  <si>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</si>
  <si>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</si>
  <si>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</si>
  <si>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</si>
  <si>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</si>
  <si>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</si>
  <si>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</si>
  <si>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</si>
  <si>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</si>
  <si>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</si>
  <si>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</si>
  <si>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</si>
  <si>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</si>
  <si>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</si>
  <si>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</si>
  <si>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</si>
  <si>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</si>
  <si>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</si>
  <si>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</si>
  <si>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</si>
  <si>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</si>
  <si>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</si>
  <si>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</si>
  <si>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</si>
  <si>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</si>
  <si>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</si>
  <si>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</si>
  <si>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</si>
  <si>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</si>
  <si>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</si>
  <si>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</si>
  <si>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</si>
  <si>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</si>
  <si>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</si>
  <si>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</si>
  <si>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</si>
  <si>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</si>
  <si>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</si>
  <si>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</si>
  <si>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</si>
  <si>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</si>
  <si>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</si>
  <si>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</si>
  <si>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</si>
  <si>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</si>
  <si>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</si>
  <si>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</si>
  <si>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</si>
  <si>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</si>
  <si>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</si>
  <si>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</si>
  <si>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</si>
  <si>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</si>
  <si>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</si>
  <si>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</si>
  <si>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</si>
  <si>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</si>
  <si>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</si>
  <si>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</si>
  <si>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</si>
  <si>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</si>
  <si>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</si>
  <si>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</si>
  <si>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</si>
  <si>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</si>
  <si>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</si>
  <si>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</si>
  <si>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</si>
  <si>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</si>
  <si>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</si>
  <si>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</si>
  <si>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</si>
  <si>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</si>
  <si>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</si>
  <si>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</si>
  <si>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</si>
  <si>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</si>
  <si>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</si>
  <si>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</si>
  <si>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</si>
  <si>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</si>
  <si>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</si>
  <si>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</si>
  <si>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</si>
  <si>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</si>
  <si>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</si>
  <si>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</si>
  <si>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</si>
  <si>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</si>
  <si>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</si>
  <si>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</si>
  <si>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</si>
  <si>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</si>
  <si>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</si>
  <si>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</si>
  <si>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</si>
  <si>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</si>
  <si>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</si>
  <si>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</si>
  <si>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</si>
  <si>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</si>
  <si>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</si>
  <si>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</si>
  <si>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</si>
  <si>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</si>
  <si>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</si>
  <si>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</si>
  <si>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</si>
  <si>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</si>
  <si>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</si>
  <si>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</si>
  <si>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</si>
  <si>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</si>
  <si>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</si>
  <si>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</si>
  <si>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</si>
  <si>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</si>
  <si>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</si>
  <si>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</si>
  <si>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</si>
  <si>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</si>
  <si>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</si>
  <si>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</si>
  <si>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</si>
  <si>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</si>
  <si>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</si>
  <si>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</si>
  <si>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</si>
  <si>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</si>
  <si>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</si>
  <si>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</si>
  <si>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</si>
  <si>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</si>
  <si>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</si>
  <si>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</si>
  <si>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</si>
  <si>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</si>
  <si>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</si>
  <si>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</si>
  <si>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</si>
  <si>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</si>
  <si>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</si>
  <si>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</si>
  <si>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</si>
  <si>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</si>
  <si>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</si>
  <si>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</si>
  <si>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</si>
  <si>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</si>
  <si>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</si>
  <si>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</si>
  <si>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</si>
  <si>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</si>
  <si>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</si>
  <si>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</si>
  <si>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</si>
  <si>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</si>
  <si>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</si>
  <si>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</si>
  <si>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</si>
  <si>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</si>
  <si>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</si>
  <si>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</si>
  <si>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</si>
  <si>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</si>
  <si>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</si>
  <si>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</si>
  <si>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</si>
  <si>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</si>
  <si>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</si>
  <si>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</si>
  <si>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</si>
  <si>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</si>
  <si>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</si>
  <si>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</si>
  <si>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</si>
  <si>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</si>
  <si>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</si>
  <si>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</si>
  <si>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</si>
  <si>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</si>
  <si>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</si>
  <si>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</si>
  <si>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</si>
  <si>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</si>
  <si>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</si>
  <si>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</si>
  <si>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</si>
  <si>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</si>
  <si>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</si>
  <si>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</si>
  <si>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</si>
  <si>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</si>
  <si>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</si>
  <si>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</si>
  <si>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</si>
  <si>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</si>
  <si>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</si>
  <si>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</si>
  <si>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</si>
  <si>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</si>
  <si>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</si>
  <si>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</si>
  <si>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</si>
  <si>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</si>
  <si>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</si>
  <si>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</si>
  <si>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</si>
  <si>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</si>
  <si>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</si>
  <si>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</si>
  <si>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</si>
  <si>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</si>
  <si>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</si>
  <si>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</si>
  <si>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</si>
  <si>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</si>
  <si>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</si>
  <si>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</si>
  <si>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</si>
  <si>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</si>
  <si>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</si>
  <si>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</si>
  <si>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</si>
  <si>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</si>
  <si>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</si>
  <si>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</si>
  <si>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</si>
  <si>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</si>
  <si>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</si>
  <si>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</si>
  <si>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</si>
  <si>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</si>
  <si>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</si>
  <si>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</si>
  <si>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</si>
  <si>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</si>
  <si>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</si>
  <si>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</si>
  <si>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</si>
  <si>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</si>
  <si>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</si>
  <si>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</si>
  <si>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</si>
  <si>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</si>
  <si>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</si>
  <si>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</si>
  <si>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</si>
  <si>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</si>
  <si>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</si>
  <si>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</si>
  <si>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</si>
  <si>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</si>
  <si>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</si>
  <si>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</si>
  <si>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</si>
  <si>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</si>
  <si>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</si>
  <si>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</si>
  <si>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</si>
  <si>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</si>
  <si>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</si>
  <si>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</si>
  <si>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</si>
  <si>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</si>
  <si>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</si>
  <si>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</si>
  <si>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</si>
  <si>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</si>
  <si>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</si>
  <si>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</si>
  <si>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</si>
  <si>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</si>
  <si>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</si>
  <si>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</si>
  <si>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</si>
  <si>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</si>
  <si>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</si>
  <si>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</si>
  <si>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</si>
  <si>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</si>
  <si>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</si>
  <si>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</si>
  <si>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</si>
  <si>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</si>
  <si>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</si>
  <si>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</si>
  <si>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</si>
  <si>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</si>
  <si>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</si>
  <si>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</si>
  <si>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</si>
  <si>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</si>
  <si>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</si>
  <si>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</si>
  <si>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</si>
  <si>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</si>
  <si>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</si>
  <si>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</si>
  <si>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</si>
  <si>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</si>
  <si>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</si>
  <si>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</si>
  <si>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</si>
  <si>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</si>
  <si>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</si>
  <si>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</si>
  <si>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</si>
  <si>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</si>
  <si>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</si>
  <si>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</si>
  <si>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</si>
  <si>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</si>
  <si>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</si>
  <si>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</si>
  <si>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</si>
  <si>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</si>
  <si>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</si>
  <si>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</si>
  <si>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</si>
  <si>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</si>
  <si>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</si>
  <si>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</si>
  <si>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</si>
  <si>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</si>
  <si>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</si>
  <si>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</si>
  <si>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</si>
  <si>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</si>
  <si>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</si>
  <si>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</si>
  <si>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</si>
  <si>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</si>
  <si>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</si>
  <si>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</si>
  <si>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</si>
  <si>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</si>
  <si>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</si>
  <si>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</si>
  <si>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</si>
  <si>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</si>
  <si>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</si>
  <si>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</si>
  <si>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</si>
  <si>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</si>
  <si>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</si>
  <si>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</si>
  <si>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</si>
  <si>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</si>
  <si>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</si>
  <si>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</si>
  <si>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</si>
  <si>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</si>
  <si>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</si>
  <si>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</si>
  <si>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</si>
  <si>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</si>
  <si>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</si>
  <si>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</si>
  <si>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</si>
  <si>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</si>
  <si>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</si>
  <si>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</si>
  <si>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</si>
  <si>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</si>
  <si>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</si>
  <si>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</si>
  <si>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</si>
  <si>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</si>
  <si>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</si>
  <si>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</si>
  <si>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</si>
  <si>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</si>
  <si>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</si>
  <si>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</si>
  <si>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</si>
  <si>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</si>
  <si>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</si>
  <si>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</si>
  <si>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</si>
  <si>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</si>
  <si>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</si>
  <si>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</si>
  <si>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</si>
  <si>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</si>
  <si>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</si>
  <si>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</si>
  <si>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</si>
  <si>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</si>
  <si>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</si>
  <si>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</si>
  <si>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</si>
  <si>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</si>
  <si>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</si>
  <si>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</si>
  <si>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</si>
  <si>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</si>
  <si>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</si>
  <si>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</si>
  <si>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</si>
  <si>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</si>
  <si>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</si>
  <si>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</si>
  <si>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</si>
  <si>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</si>
  <si>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</si>
  <si>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</si>
  <si>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</si>
  <si>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</si>
  <si>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</si>
  <si>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</si>
  <si>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</si>
  <si>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</si>
  <si>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</si>
  <si>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</si>
  <si>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</si>
  <si>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</si>
  <si>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</si>
  <si>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</si>
  <si>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</si>
  <si>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</si>
  <si>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</si>
  <si>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</si>
  <si>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</si>
  <si>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</si>
  <si>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</si>
  <si>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</si>
  <si>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</si>
  <si>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</si>
  <si>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</si>
  <si>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</si>
  <si>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</si>
  <si>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</si>
  <si>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</si>
  <si>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</si>
  <si>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</si>
  <si>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</si>
  <si>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</si>
  <si>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</si>
  <si>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</si>
  <si>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</si>
  <si>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</si>
  <si>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</si>
  <si>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</si>
  <si>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</si>
  <si>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</si>
  <si>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</si>
  <si>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</si>
  <si>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</si>
  <si>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</si>
  <si>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</si>
  <si>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</si>
  <si>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</si>
  <si>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</si>
  <si>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</si>
  <si>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</si>
  <si>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</si>
  <si>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</si>
  <si>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</si>
  <si>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</si>
  <si>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</si>
  <si>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</si>
  <si>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</si>
  <si>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</si>
  <si>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</si>
  <si>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</si>
  <si>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</si>
  <si>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</si>
  <si>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</si>
  <si>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</si>
  <si>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</si>
  <si>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</si>
  <si>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</si>
  <si>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</si>
  <si>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</si>
  <si>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</si>
  <si>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</si>
  <si>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</si>
  <si>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</si>
  <si>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</si>
  <si>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</si>
  <si>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</si>
  <si>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</si>
  <si>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</si>
  <si>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</si>
  <si>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</si>
  <si>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</si>
  <si>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</si>
  <si>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</si>
  <si>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</si>
  <si>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</si>
  <si>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</si>
  <si>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</si>
  <si>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</si>
  <si>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</si>
  <si>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</si>
  <si>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</si>
  <si>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</si>
  <si>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</si>
  <si>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</si>
  <si>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</si>
  <si>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</si>
  <si>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</si>
  <si>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</si>
  <si>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</si>
  <si>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</si>
  <si>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</si>
  <si>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</si>
  <si>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</si>
  <si>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</si>
  <si>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</si>
  <si>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</si>
  <si>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</si>
  <si>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</si>
  <si>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</si>
  <si>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</si>
  <si>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</si>
  <si>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</si>
  <si>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</si>
  <si>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</si>
  <si>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</si>
  <si>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</si>
  <si>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</si>
  <si>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</si>
  <si>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</si>
  <si>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</si>
  <si>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</si>
  <si>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</si>
  <si>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</si>
  <si>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</si>
  <si>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</si>
  <si>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</si>
  <si>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</si>
  <si>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</si>
  <si>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</si>
  <si>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</si>
  <si>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</si>
  <si>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</si>
  <si>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</si>
  <si>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</si>
  <si>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</si>
  <si>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</si>
  <si>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</si>
  <si>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</si>
  <si>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</si>
  <si>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</si>
  <si>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</si>
  <si>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</si>
  <si>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</si>
  <si>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</si>
  <si>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</si>
  <si>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</si>
  <si>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</si>
  <si>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</si>
  <si>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</si>
  <si>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</si>
  <si>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</si>
  <si>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</si>
  <si>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</si>
  <si>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</si>
  <si>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</si>
  <si>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</si>
  <si>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</si>
  <si>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</si>
  <si>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</si>
  <si>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</si>
  <si>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</si>
  <si>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</si>
  <si>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</si>
  <si>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</si>
  <si>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</si>
  <si>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</si>
  <si>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</si>
  <si>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</si>
  <si>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</si>
  <si>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</si>
  <si>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</si>
  <si>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</si>
  <si>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</si>
  <si>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</si>
  <si>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</si>
  <si>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</si>
  <si>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</si>
  <si>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</si>
  <si>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</si>
  <si>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</si>
  <si>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</si>
  <si>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</si>
  <si>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</si>
  <si>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</si>
  <si>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</si>
  <si>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</si>
  <si>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</si>
  <si>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</si>
  <si>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</si>
  <si>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</si>
  <si>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</si>
  <si>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</si>
  <si>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</si>
  <si>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</si>
  <si>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</si>
  <si>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</si>
  <si>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</si>
  <si>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</si>
  <si>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</si>
  <si>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</si>
  <si>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</si>
  <si>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</si>
  <si>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</si>
  <si>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</si>
  <si>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</si>
  <si>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</si>
  <si>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</si>
  <si>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</si>
  <si>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</si>
  <si>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</si>
  <si>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</si>
  <si>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</si>
  <si>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</si>
  <si>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</si>
  <si>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</si>
  <si>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</si>
  <si>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</si>
  <si>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</si>
  <si>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</si>
  <si>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</si>
  <si>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</si>
  <si>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</si>
  <si>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</si>
  <si>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</si>
  <si>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</si>
  <si>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</si>
  <si>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</si>
  <si>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</si>
  <si>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</si>
  <si>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</si>
  <si>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</si>
  <si>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</si>
  <si>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</si>
  <si>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</si>
  <si>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</si>
  <si>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</si>
  <si>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</si>
  <si>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</si>
  <si>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</si>
  <si>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</si>
  <si>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</si>
  <si>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</si>
  <si>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</si>
  <si>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</si>
  <si>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</si>
  <si>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</si>
  <si>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</si>
  <si>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</si>
  <si>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</si>
  <si>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</si>
  <si>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</si>
  <si>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</si>
  <si>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</si>
  <si>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</si>
  <si>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</si>
  <si>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</si>
  <si>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</si>
  <si>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</si>
  <si>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</si>
  <si>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</si>
  <si>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</si>
  <si>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</si>
  <si>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</si>
  <si>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</si>
  <si>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</si>
  <si>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</si>
  <si>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</si>
  <si>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</si>
  <si>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</si>
  <si>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</si>
  <si>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</si>
  <si>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</si>
  <si>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</si>
  <si>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</si>
  <si>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</si>
  <si>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</si>
  <si>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</si>
  <si>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</si>
  <si>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</si>
  <si>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</si>
  <si>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</si>
  <si>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</si>
  <si>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</si>
  <si>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</si>
  <si>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</si>
  <si>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</si>
  <si>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</si>
  <si>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</si>
  <si>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</si>
  <si>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</si>
  <si>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</si>
  <si>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</si>
  <si>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</si>
  <si>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</si>
  <si>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</si>
  <si>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</si>
  <si>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</si>
  <si>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</si>
  <si>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</si>
  <si>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</si>
  <si>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</si>
  <si>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</si>
  <si>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</si>
  <si>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</si>
  <si>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</si>
  <si>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</si>
  <si>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</si>
  <si>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</si>
  <si>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</si>
  <si>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</si>
  <si>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</si>
  <si>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</si>
  <si>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</si>
  <si>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</si>
  <si>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</si>
  <si>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</si>
  <si>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</si>
  <si>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</si>
  <si>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</si>
  <si>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</si>
  <si>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</si>
  <si>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</si>
  <si>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</si>
  <si>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</si>
  <si>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</si>
  <si>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</si>
  <si>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</si>
  <si>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</si>
  <si>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</si>
  <si>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</si>
  <si>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</si>
  <si>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</si>
  <si>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</si>
  <si>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</si>
  <si>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</si>
  <si>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</si>
  <si>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</si>
  <si>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</si>
  <si>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</si>
  <si>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</si>
  <si>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</si>
  <si>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</si>
  <si>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</si>
  <si>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</si>
  <si>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</si>
  <si>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</si>
  <si>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</si>
  <si>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</si>
  <si>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</si>
  <si>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</si>
  <si>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</si>
  <si>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</si>
  <si>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</si>
  <si>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</si>
  <si>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</si>
  <si>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</si>
  <si>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</si>
  <si>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</si>
  <si>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</si>
  <si>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</si>
  <si>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</si>
  <si>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</si>
  <si>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</si>
  <si>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</si>
  <si>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</si>
  <si>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</si>
  <si>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</si>
  <si>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</si>
  <si>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</si>
  <si>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</si>
  <si>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</si>
  <si>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</si>
  <si>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</si>
  <si>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</si>
  <si>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</si>
  <si>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</si>
  <si>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</si>
  <si>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</si>
  <si>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</si>
  <si>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</si>
  <si>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</si>
  <si>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</si>
  <si>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</si>
  <si>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</si>
  <si>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</si>
  <si>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</si>
  <si>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</si>
  <si>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</si>
  <si>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</si>
  <si>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</si>
  <si>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</si>
  <si>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</si>
  <si>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</si>
  <si>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</si>
  <si>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</si>
  <si>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</si>
  <si>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</si>
  <si>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</si>
  <si>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</si>
  <si>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</si>
  <si>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</si>
  <si>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</si>
  <si>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</si>
  <si>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</si>
  <si>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</si>
  <si>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</si>
  <si>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</si>
  <si>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</si>
  <si>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</si>
  <si>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</si>
  <si>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</si>
  <si>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</si>
  <si>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</si>
  <si>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</si>
  <si>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</si>
  <si>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</si>
  <si>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</si>
  <si>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</si>
  <si>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</si>
  <si>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</si>
  <si>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</si>
  <si>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</si>
  <si>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</si>
  <si>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</si>
  <si>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</si>
  <si>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</si>
  <si>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</si>
  <si>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</si>
  <si>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</si>
  <si>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</si>
  <si>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</si>
  <si>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</si>
  <si>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</si>
  <si>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</si>
  <si>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</si>
  <si>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</si>
  <si>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</si>
  <si>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</si>
  <si>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</si>
  <si>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</si>
  <si>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</si>
  <si>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</si>
  <si>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</si>
  <si>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</si>
  <si>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</si>
  <si>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</si>
  <si>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</si>
  <si>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</si>
  <si>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</si>
  <si>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</si>
  <si>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</si>
  <si>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</si>
  <si>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</si>
  <si>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</si>
  <si>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</si>
  <si>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</si>
  <si>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</si>
  <si>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</si>
  <si>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</si>
  <si>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</si>
  <si>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</si>
  <si>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</si>
  <si>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</si>
  <si>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</si>
  <si>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</si>
  <si>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</si>
  <si>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</si>
  <si>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</si>
  <si>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</si>
  <si>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</si>
  <si>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</si>
  <si>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</si>
  <si>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</si>
  <si>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</si>
  <si>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</si>
  <si>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</si>
  <si>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</si>
  <si>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</si>
  <si>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</si>
  <si>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</si>
  <si>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</si>
  <si>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</si>
  <si>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</si>
  <si>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</si>
  <si>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</si>
  <si>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</si>
  <si>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</si>
  <si>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</si>
  <si>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</si>
  <si>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</si>
  <si>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</si>
  <si>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</si>
  <si>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</si>
  <si>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</si>
  <si>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</si>
  <si>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</si>
  <si>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</si>
  <si>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</si>
  <si>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</si>
  <si>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</si>
  <si>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</si>
  <si>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</si>
  <si>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</si>
  <si>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</si>
  <si>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</si>
  <si>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</si>
  <si>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</si>
  <si>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</si>
  <si>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</si>
  <si>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</si>
  <si>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</si>
  <si>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</si>
  <si>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</si>
  <si>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</si>
  <si>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</si>
  <si>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</si>
  <si>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</si>
  <si>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</si>
  <si>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</si>
  <si>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</si>
  <si>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</si>
  <si>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</si>
  <si>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</si>
  <si>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</si>
  <si>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</si>
  <si>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</si>
  <si>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</si>
  <si>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</si>
  <si>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</si>
  <si>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</si>
  <si>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</si>
  <si>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</si>
  <si>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</si>
  <si>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</si>
  <si>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</si>
  <si>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</si>
  <si>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</si>
  <si>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</si>
  <si>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</si>
  <si>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</si>
  <si>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</si>
  <si>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</si>
  <si>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</si>
  <si>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</si>
  <si>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</si>
  <si>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</si>
  <si>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</si>
  <si>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</si>
  <si>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</si>
  <si>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</si>
  <si>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</si>
  <si>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</si>
  <si>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</si>
  <si>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</si>
  <si>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</si>
  <si>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</si>
  <si>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</si>
  <si>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</si>
  <si>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</si>
  <si>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</si>
  <si>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</si>
  <si>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</si>
  <si>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</si>
  <si>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</si>
  <si>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</si>
  <si>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</si>
  <si>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</si>
  <si>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</si>
  <si>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</si>
  <si>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</si>
  <si>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</si>
  <si>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</si>
  <si>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</si>
  <si>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</si>
  <si>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</si>
  <si>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</si>
  <si>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</si>
  <si>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</si>
  <si>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</si>
  <si>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</si>
  <si>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</si>
  <si>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</si>
  <si>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</si>
  <si>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</si>
  <si>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</si>
  <si>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</si>
  <si>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</si>
  <si>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</si>
  <si>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</si>
  <si>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</si>
  <si>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</si>
  <si>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</si>
  <si>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</si>
  <si>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</si>
  <si>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</si>
  <si>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</si>
  <si>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</si>
  <si>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</si>
  <si>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</si>
  <si>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</si>
  <si>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</si>
  <si>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</si>
  <si>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</si>
  <si>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</si>
  <si>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</si>
  <si>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</si>
  <si>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</si>
  <si>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</si>
  <si>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</si>
  <si>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</si>
  <si>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</si>
  <si>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</si>
  <si>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</si>
  <si>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</si>
  <si>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</si>
  <si>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</si>
  <si>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</si>
  <si>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</si>
  <si>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</si>
  <si>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</si>
  <si>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</si>
  <si>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</si>
  <si>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</si>
  <si>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</si>
  <si>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</si>
  <si>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</si>
  <si>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</si>
  <si>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</si>
  <si>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</si>
  <si>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</si>
  <si>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</si>
  <si>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</si>
  <si>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</si>
  <si>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</si>
  <si>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</si>
  <si>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</si>
  <si>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</si>
  <si>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</si>
  <si>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</si>
  <si>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</si>
  <si>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</si>
  <si>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</si>
  <si>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</si>
  <si>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</si>
  <si>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</si>
  <si>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</si>
  <si>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</si>
  <si>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</si>
  <si>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</si>
  <si>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</si>
  <si>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</si>
  <si>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</si>
  <si>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</si>
  <si>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</si>
  <si>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</si>
  <si>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</si>
  <si>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</si>
  <si>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</si>
  <si>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</si>
  <si>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</si>
  <si>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</si>
  <si>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</si>
  <si>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</si>
  <si>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</si>
  <si>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</si>
  <si>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</si>
  <si>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</si>
  <si>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</si>
  <si>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</si>
  <si>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</si>
  <si>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</si>
  <si>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</si>
  <si>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</si>
  <si>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</si>
  <si>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</si>
  <si>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</si>
  <si>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</si>
  <si>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</si>
  <si>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</si>
  <si>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</si>
  <si>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</si>
  <si>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</si>
  <si>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</si>
  <si>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</si>
  <si>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</si>
  <si>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</si>
  <si>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</si>
  <si>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</si>
  <si>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</si>
  <si>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</si>
  <si>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</si>
  <si>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</si>
  <si>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</si>
  <si>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</si>
  <si>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</si>
  <si>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</si>
  <si>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</si>
  <si>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</si>
  <si>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</si>
  <si>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</si>
  <si>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</si>
  <si>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</si>
  <si>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</si>
  <si>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</si>
  <si>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</si>
  <si>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</si>
  <si>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</si>
  <si>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</si>
  <si>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</si>
  <si>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</si>
  <si>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</si>
  <si>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</si>
  <si>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</si>
  <si>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</si>
  <si>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</si>
  <si>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</si>
  <si>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</si>
  <si>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</si>
  <si>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</si>
  <si>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</si>
  <si>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</si>
  <si>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</si>
  <si>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</si>
  <si>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</si>
  <si>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</si>
  <si>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</si>
  <si>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</si>
  <si>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</si>
  <si>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</si>
  <si>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</si>
  <si>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</si>
  <si>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</si>
  <si>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</si>
  <si>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</si>
  <si>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</si>
  <si>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</si>
  <si>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</si>
  <si>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</si>
  <si>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</si>
  <si>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</si>
  <si>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</si>
  <si>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</si>
  <si>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</si>
  <si>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</si>
  <si>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</si>
  <si>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</si>
  <si>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</si>
  <si>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</si>
  <si>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</si>
  <si>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</si>
  <si>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</si>
  <si>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</si>
  <si>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</si>
  <si>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</si>
  <si>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</si>
  <si>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</si>
  <si>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</si>
  <si>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</si>
  <si>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</si>
  <si>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</si>
  <si>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</si>
  <si>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</si>
  <si>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</si>
  <si>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</si>
  <si>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</si>
  <si>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</si>
  <si>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</si>
  <si>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</si>
  <si>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</si>
  <si>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</si>
  <si>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</si>
  <si>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</si>
  <si>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</si>
  <si>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</si>
  <si>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</si>
  <si>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</si>
  <si>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</si>
  <si>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</si>
  <si>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</si>
  <si>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</si>
  <si>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</si>
  <si>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</si>
  <si>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</si>
  <si>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</si>
  <si>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</si>
  <si>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</si>
  <si>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</si>
  <si>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</si>
  <si>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</si>
  <si>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</si>
  <si>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</si>
  <si>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</si>
  <si>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</si>
  <si>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</si>
  <si>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</si>
  <si>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</si>
  <si>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</si>
  <si>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</si>
  <si>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</si>
  <si>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</si>
  <si>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</si>
  <si>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</si>
  <si>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</si>
  <si>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</si>
  <si>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</si>
  <si>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</si>
  <si>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</si>
  <si>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</si>
  <si>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</si>
  <si>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</si>
  <si>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</si>
  <si>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</si>
  <si>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</si>
  <si>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</si>
  <si>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</si>
  <si>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</si>
  <si>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</si>
  <si>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</si>
  <si>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</si>
  <si>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</si>
  <si>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</si>
  <si>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</si>
  <si>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</si>
  <si>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</si>
  <si>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</si>
  <si>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</si>
  <si>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</si>
  <si>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</si>
  <si>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</si>
  <si>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</si>
  <si>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</si>
  <si>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</si>
  <si>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</si>
  <si>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</si>
  <si>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</si>
  <si>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</si>
  <si>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</si>
  <si>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</si>
  <si>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</si>
  <si>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</si>
  <si>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</si>
  <si>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</si>
  <si>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</si>
  <si>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</si>
  <si>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</si>
  <si>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</si>
  <si>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</si>
  <si>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</si>
  <si>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</si>
  <si>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</si>
  <si>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</si>
  <si>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</si>
  <si>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</si>
  <si>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</si>
  <si>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</si>
  <si>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</si>
  <si>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</si>
  <si>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</si>
  <si>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</si>
  <si>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</si>
  <si>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</si>
  <si>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</si>
  <si>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</si>
  <si>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</si>
  <si>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</si>
  <si>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</si>
  <si>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</si>
  <si>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</si>
  <si>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</si>
  <si>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</si>
  <si>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</si>
  <si>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</si>
  <si>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</si>
  <si>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</si>
  <si>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</si>
  <si>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</si>
  <si>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</si>
  <si>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</si>
  <si>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</si>
  <si>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</si>
  <si>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</si>
  <si>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</si>
  <si>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</si>
  <si>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</si>
  <si>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</si>
  <si>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</si>
  <si>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</si>
  <si>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</si>
  <si>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</si>
  <si>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</si>
  <si>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</si>
  <si>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</si>
  <si>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</si>
  <si>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</si>
  <si>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</si>
  <si>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</si>
  <si>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</si>
  <si>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</si>
  <si>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</si>
  <si>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</si>
  <si>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</si>
  <si>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</si>
  <si>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</si>
  <si>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</si>
  <si>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</si>
  <si>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</si>
  <si>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</si>
  <si>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</si>
  <si>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</si>
  <si>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</si>
  <si>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</si>
  <si>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</si>
  <si>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</si>
  <si>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</si>
  <si>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</si>
  <si>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</si>
  <si>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</si>
  <si>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</si>
  <si>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</si>
  <si>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</si>
  <si>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</si>
  <si>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</si>
  <si>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</si>
  <si>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</si>
  <si>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</si>
  <si>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</si>
  <si>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</si>
  <si>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</si>
  <si>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</si>
  <si>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</si>
  <si>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</si>
  <si>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</si>
  <si>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</si>
  <si>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</si>
  <si>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</si>
  <si>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</si>
  <si>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</si>
  <si>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</si>
  <si>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</si>
  <si>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</si>
  <si>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</si>
  <si>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</si>
  <si>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</si>
  <si>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</si>
  <si>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</si>
  <si>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</si>
  <si>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</si>
  <si>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</si>
  <si>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</si>
  <si>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</si>
  <si>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</si>
  <si>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</si>
  <si>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</si>
  <si>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</si>
  <si>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</si>
  <si>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</si>
  <si>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</si>
  <si>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</si>
  <si>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</si>
  <si>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</si>
  <si>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</si>
  <si>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</si>
  <si>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</si>
  <si>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</si>
  <si>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</si>
  <si>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</si>
  <si>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</si>
  <si>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</si>
  <si>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</si>
  <si>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</si>
  <si>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</si>
  <si>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</si>
  <si>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</si>
  <si>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</si>
  <si>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</si>
  <si>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</si>
  <si>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</si>
  <si>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</si>
  <si>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</si>
  <si>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</si>
  <si>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</si>
  <si>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</si>
  <si>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</si>
  <si>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</si>
  <si>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</si>
  <si>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</si>
  <si>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</si>
  <si>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</si>
  <si>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</si>
  <si>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</si>
  <si>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</si>
  <si>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</si>
  <si>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</si>
  <si>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</si>
  <si>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</si>
  <si>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</si>
  <si>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</si>
  <si>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</si>
  <si>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</si>
  <si>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</si>
  <si>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</si>
  <si>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</si>
  <si>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</si>
  <si>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</si>
  <si>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</si>
  <si>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</si>
  <si>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</si>
  <si>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</si>
  <si>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</si>
  <si>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</si>
  <si>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</si>
  <si>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</si>
  <si>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</si>
  <si>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</si>
  <si>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</si>
  <si>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</si>
  <si>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</si>
  <si>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</si>
  <si>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</si>
  <si>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</si>
  <si>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</si>
  <si>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</si>
  <si>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</si>
  <si>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</si>
  <si>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</si>
  <si>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</si>
  <si>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</si>
  <si>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</si>
  <si>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</si>
  <si>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</si>
  <si>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</si>
  <si>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</si>
  <si>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</si>
  <si>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</si>
  <si>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</si>
  <si>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</si>
  <si>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</si>
  <si>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</si>
  <si>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</si>
  <si>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</si>
  <si>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</si>
  <si>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</si>
  <si>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</si>
  <si>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</si>
  <si>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</si>
  <si>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</si>
  <si>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</si>
  <si>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</si>
  <si>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</si>
  <si>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</si>
  <si>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</si>
  <si>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</si>
  <si>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</si>
  <si>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</si>
  <si>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</si>
  <si>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</si>
  <si>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</si>
  <si>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</si>
  <si>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</si>
  <si>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</si>
  <si>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</si>
  <si>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</si>
  <si>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</si>
  <si>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</si>
  <si>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</si>
  <si>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</si>
  <si>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</si>
  <si>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</si>
  <si>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</si>
  <si>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</si>
  <si>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</si>
  <si>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</si>
  <si>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</si>
  <si>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</si>
  <si>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</si>
  <si>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</si>
  <si>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</si>
  <si>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</si>
  <si>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</si>
  <si>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</si>
  <si>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</si>
  <si>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</si>
  <si>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</si>
  <si>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</si>
  <si>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</si>
  <si>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</si>
  <si>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</si>
  <si>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</si>
  <si>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</si>
  <si>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</si>
  <si>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</si>
  <si>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</si>
  <si>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</si>
  <si>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</si>
  <si>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</si>
  <si>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</si>
  <si>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</si>
  <si>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</si>
  <si>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</si>
  <si>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</si>
  <si>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</si>
  <si>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</si>
  <si>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</si>
  <si>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</si>
  <si>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</si>
  <si>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</si>
  <si>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</si>
  <si>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</si>
  <si>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</si>
  <si>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</si>
  <si>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</si>
  <si>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</si>
  <si>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</si>
  <si>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</si>
  <si>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</si>
  <si>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</si>
  <si>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</si>
  <si>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</si>
  <si>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</si>
  <si>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</si>
  <si>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</si>
  <si>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</si>
  <si>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</si>
  <si>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</si>
  <si>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</si>
  <si>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</si>
  <si>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</si>
  <si>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</si>
  <si>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</si>
  <si>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</si>
  <si>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</si>
  <si>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</si>
  <si>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</si>
  <si>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</si>
  <si>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</si>
  <si>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</si>
  <si>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</si>
  <si>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</si>
  <si>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</si>
  <si>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</si>
  <si>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</si>
  <si>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</si>
  <si>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</si>
  <si>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</si>
  <si>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</si>
  <si>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</si>
  <si>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</si>
  <si>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</si>
  <si>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</si>
  <si>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</si>
  <si>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</si>
  <si>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</si>
  <si>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</si>
  <si>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</si>
  <si>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</si>
  <si>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</si>
  <si>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</si>
  <si>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</si>
  <si>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</si>
  <si>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</si>
  <si>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</si>
  <si>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</si>
  <si>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</si>
  <si>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</si>
  <si>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</si>
  <si>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</si>
  <si>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</si>
  <si>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</si>
  <si>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</si>
  <si>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</si>
  <si>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</si>
  <si>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</si>
  <si>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</si>
  <si>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</si>
  <si>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</si>
  <si>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</si>
  <si>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</si>
  <si>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</si>
  <si>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</si>
  <si>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</si>
  <si>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</si>
  <si>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</si>
  <si>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</si>
  <si>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</si>
  <si>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</si>
  <si>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</si>
  <si>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</si>
  <si>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</si>
  <si>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</si>
  <si>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</si>
  <si>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</si>
  <si>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</si>
  <si>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</si>
  <si>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</si>
  <si>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</si>
  <si>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</si>
  <si>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</si>
  <si>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</si>
  <si>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</si>
  <si>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</si>
  <si>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</si>
  <si>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</si>
  <si>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</si>
  <si>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</si>
  <si>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</si>
  <si>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</si>
  <si>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</si>
  <si>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</si>
  <si>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</si>
  <si>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</si>
  <si>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</si>
  <si>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</si>
  <si>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</si>
  <si>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</si>
  <si>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</si>
  <si>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</si>
  <si>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</si>
  <si>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</si>
  <si>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</si>
  <si>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</si>
  <si>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</si>
  <si>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</si>
  <si>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</si>
  <si>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</si>
  <si>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</si>
  <si>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</si>
  <si>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</si>
  <si>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</si>
  <si>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</si>
  <si>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</si>
  <si>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</si>
  <si>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</si>
  <si>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</si>
  <si>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</si>
  <si>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</si>
  <si>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</si>
  <si>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</si>
  <si>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</si>
  <si>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</si>
  <si>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</si>
  <si>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</si>
  <si>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</si>
  <si>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</si>
  <si>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</si>
  <si>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</si>
  <si>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</si>
  <si>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</si>
  <si>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</si>
  <si>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</si>
  <si>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</si>
  <si>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</si>
  <si>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</si>
  <si>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</si>
  <si>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</si>
  <si>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</si>
  <si>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</si>
  <si>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</si>
  <si>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</si>
  <si>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</si>
  <si>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</si>
  <si>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</si>
  <si>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</si>
  <si>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</si>
  <si>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</si>
  <si>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</si>
  <si>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</si>
  <si>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</si>
  <si>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</si>
  <si>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</si>
  <si>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</si>
  <si>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</si>
  <si>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</si>
  <si>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</si>
  <si>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</si>
  <si>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</si>
  <si>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</si>
  <si>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</si>
  <si>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</si>
  <si>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</si>
  <si>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</si>
  <si>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</si>
  <si>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</si>
  <si>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</si>
  <si>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</si>
  <si>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</si>
  <si>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</si>
  <si>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</si>
  <si>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</si>
  <si>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</si>
  <si>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</si>
  <si>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</si>
  <si>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</si>
  <si>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</si>
  <si>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</si>
  <si>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</si>
  <si>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</si>
  <si>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</si>
  <si>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</si>
  <si>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</si>
  <si>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</si>
  <si>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</si>
  <si>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</si>
  <si>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</si>
  <si>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</si>
  <si>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</si>
  <si>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</si>
  <si>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</si>
  <si>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</si>
  <si>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</si>
  <si>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</si>
  <si>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</si>
  <si>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</si>
  <si>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</si>
  <si>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</si>
  <si>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</si>
  <si>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</si>
  <si>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</si>
  <si>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</si>
  <si>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</si>
  <si>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</si>
  <si>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</si>
  <si>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</si>
  <si>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</si>
  <si>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</si>
  <si>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</si>
  <si>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</si>
  <si>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</si>
  <si>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</si>
  <si>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</si>
  <si>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</si>
  <si>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</si>
  <si>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</si>
  <si>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</si>
  <si>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</si>
  <si>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</si>
  <si>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</si>
  <si>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</si>
  <si>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</si>
  <si>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</si>
  <si>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</si>
  <si>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</si>
  <si>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</si>
  <si>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</si>
  <si>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</si>
  <si>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</si>
  <si>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</si>
  <si>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</si>
  <si>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</si>
  <si>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</si>
  <si>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</si>
  <si>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</si>
  <si>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</si>
  <si>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</si>
  <si>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</si>
  <si>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</si>
  <si>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</si>
  <si>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</si>
  <si>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</si>
  <si>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</si>
  <si>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</si>
  <si>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</si>
  <si>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</si>
  <si>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</si>
  <si>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</si>
  <si>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</si>
  <si>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</si>
  <si>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</si>
  <si>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</si>
  <si>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</si>
  <si>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</si>
  <si>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</si>
  <si>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</si>
  <si>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</si>
  <si>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</si>
  <si>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</si>
  <si>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</si>
  <si>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</si>
  <si>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</si>
  <si>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</si>
  <si>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</si>
  <si>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</si>
  <si>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</si>
  <si>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</si>
  <si>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</si>
  <si>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</si>
  <si>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</si>
  <si>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</si>
  <si>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</si>
  <si>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</si>
  <si>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</si>
  <si>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</si>
  <si>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</si>
  <si>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</si>
  <si>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</si>
  <si>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</si>
  <si>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</si>
  <si>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</si>
  <si>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</si>
  <si>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</si>
  <si>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</si>
  <si>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</si>
  <si>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</si>
  <si>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</si>
  <si>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</si>
  <si>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</si>
  <si>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</si>
  <si>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</si>
  <si>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</si>
  <si>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</si>
  <si>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</si>
  <si>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</si>
  <si>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</si>
  <si>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</si>
  <si>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</si>
  <si>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</si>
  <si>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</si>
  <si>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</si>
  <si>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</si>
  <si>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</si>
  <si>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</si>
  <si>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</si>
  <si>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</si>
  <si>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</si>
  <si>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</si>
  <si>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</si>
  <si>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</si>
  <si>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</si>
  <si>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</si>
  <si>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</si>
  <si>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</si>
  <si>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</si>
  <si>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</si>
  <si>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</si>
  <si>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</si>
  <si>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</si>
  <si>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</si>
  <si>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</si>
  <si>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</si>
  <si>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</si>
  <si>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</si>
  <si>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</si>
  <si>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</si>
  <si>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</si>
  <si>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</si>
  <si>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</si>
  <si>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</si>
  <si>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</si>
  <si>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</si>
  <si>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</si>
  <si>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</si>
  <si>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</si>
  <si>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</si>
  <si>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</si>
  <si>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</si>
  <si>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</si>
  <si>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</si>
  <si>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</si>
  <si>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</si>
  <si>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</si>
  <si>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</si>
  <si>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</si>
  <si>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</si>
  <si>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</si>
  <si>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</si>
  <si>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</si>
  <si>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</si>
  <si>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</si>
  <si>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</si>
  <si>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</si>
  <si>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</si>
  <si>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</si>
  <si>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</si>
  <si>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</si>
  <si>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</si>
  <si>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</si>
  <si>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</si>
  <si>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</si>
  <si>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</si>
  <si>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</si>
  <si>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</si>
  <si>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</si>
  <si>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</si>
  <si>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</si>
  <si>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</si>
  <si>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</si>
  <si>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</si>
  <si>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</si>
  <si>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</si>
  <si>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</si>
  <si>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</si>
  <si>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</si>
  <si>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</si>
  <si>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</si>
  <si>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</si>
  <si>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</si>
  <si>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</si>
  <si>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</si>
  <si>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</si>
  <si>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</si>
  <si>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</si>
  <si>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</si>
  <si>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</si>
  <si>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</si>
  <si>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</si>
  <si>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</si>
  <si>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</si>
  <si>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</si>
  <si>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</si>
  <si>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</si>
  <si>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</si>
  <si>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</si>
  <si>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</si>
  <si>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</si>
  <si>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</si>
  <si>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</si>
  <si>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</si>
  <si>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</si>
  <si>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</si>
  <si>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</si>
  <si>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</si>
  <si>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</si>
  <si>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</si>
  <si>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</si>
  <si>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</si>
  <si>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</si>
  <si>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</si>
  <si>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</si>
  <si>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</si>
  <si>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</si>
  <si>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</si>
  <si>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</si>
  <si>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</si>
  <si>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</si>
  <si>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</si>
  <si>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</si>
  <si>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</si>
  <si>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</si>
  <si>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</si>
  <si>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</si>
  <si>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</si>
  <si>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</si>
  <si>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</si>
  <si>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</si>
  <si>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</si>
  <si>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</si>
  <si>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</si>
  <si>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</si>
  <si>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</si>
  <si>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</si>
  <si>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</si>
  <si>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</si>
  <si>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</si>
  <si>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</si>
  <si>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</si>
  <si>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</si>
  <si>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</si>
  <si>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</si>
  <si>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</si>
  <si>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</si>
  <si>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</si>
  <si>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</si>
  <si>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</si>
  <si>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</si>
  <si>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</si>
  <si>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</si>
  <si>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</si>
  <si>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</si>
  <si>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</si>
  <si>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</si>
  <si>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</si>
  <si>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</si>
  <si>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</si>
  <si>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</si>
  <si>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</si>
  <si>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</si>
  <si>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</si>
  <si>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</si>
  <si>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</si>
  <si>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</si>
  <si>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</si>
  <si>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</si>
  <si>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</si>
  <si>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</si>
  <si>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</si>
  <si>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</si>
  <si>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</si>
  <si>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</si>
  <si>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</si>
  <si>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</si>
  <si>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</si>
  <si>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</si>
  <si>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</si>
  <si>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</si>
  <si>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</si>
  <si>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</si>
  <si>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</si>
  <si>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</si>
  <si>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</si>
  <si>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</si>
  <si>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</si>
  <si>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</si>
  <si>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</si>
  <si>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</si>
  <si>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</si>
  <si>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</si>
  <si>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</si>
  <si>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</si>
  <si>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</si>
  <si>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</si>
  <si>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</si>
  <si>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</si>
  <si>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</si>
  <si>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</si>
  <si>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</si>
  <si>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</si>
  <si>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</si>
  <si>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</si>
  <si>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</si>
  <si>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</si>
  <si>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</si>
  <si>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</si>
  <si>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</si>
  <si>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</si>
  <si>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</si>
  <si>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</si>
  <si>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</si>
  <si>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</si>
  <si>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</si>
  <si>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</si>
  <si>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</si>
  <si>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</si>
  <si>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</si>
  <si>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</si>
  <si>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</si>
  <si>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</si>
  <si>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</si>
  <si>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</si>
  <si>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</si>
  <si>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</si>
  <si>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</si>
  <si>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</si>
  <si>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</si>
  <si>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</si>
  <si>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</si>
  <si>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</si>
  <si>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</si>
  <si>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</si>
  <si>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</si>
  <si>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</si>
  <si>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</si>
  <si>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</si>
  <si>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</si>
  <si>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</si>
  <si>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</si>
  <si>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</si>
  <si>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</si>
  <si>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</si>
  <si>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</si>
  <si>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</si>
  <si>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</si>
  <si>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</si>
  <si>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</si>
  <si>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</si>
  <si>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</si>
  <si>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</si>
  <si>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</si>
  <si>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</si>
  <si>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</si>
  <si>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</si>
  <si>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</si>
  <si>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</si>
  <si>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</si>
  <si>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</si>
  <si>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</si>
  <si>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</si>
  <si>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</si>
  <si>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</si>
  <si>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</si>
  <si>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</si>
  <si>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</si>
  <si>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</si>
  <si>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</si>
  <si>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</si>
  <si>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</si>
  <si>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</si>
  <si>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</si>
  <si>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</si>
  <si>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</si>
  <si>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</si>
  <si>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</si>
  <si>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</si>
  <si>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</si>
  <si>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</si>
  <si>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</si>
  <si>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</si>
  <si>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</si>
  <si>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</si>
  <si>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</si>
  <si>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</si>
  <si>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</si>
  <si>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</si>
  <si>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</si>
  <si>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</si>
  <si>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</si>
  <si>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</si>
  <si>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</si>
  <si>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</si>
  <si>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</si>
  <si>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</si>
  <si>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</si>
  <si>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</si>
  <si>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</si>
  <si>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</si>
  <si>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</si>
  <si>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</si>
  <si>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</si>
  <si>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</si>
  <si>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</si>
  <si>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</si>
  <si>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</si>
  <si>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</si>
  <si>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</si>
  <si>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</si>
  <si>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</si>
  <si>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</si>
  <si>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</si>
  <si>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</si>
  <si>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</si>
  <si>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</si>
  <si>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</si>
  <si>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</si>
  <si>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</si>
  <si>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</si>
  <si>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</si>
  <si>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</si>
  <si>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</si>
  <si>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</si>
  <si>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</si>
  <si>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</si>
  <si>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</si>
  <si>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</si>
  <si>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</si>
  <si>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</si>
  <si>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</si>
  <si>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</si>
  <si>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</si>
  <si>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</si>
  <si>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</si>
  <si>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</si>
  <si>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</si>
  <si>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</si>
  <si>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</si>
  <si>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</si>
  <si>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</si>
  <si>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</si>
  <si>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</si>
  <si>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</si>
  <si>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</si>
  <si>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</si>
  <si>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</si>
  <si>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</si>
  <si>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</si>
  <si>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</si>
  <si>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</si>
  <si>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</si>
  <si>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</si>
  <si>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</si>
  <si>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</si>
  <si>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</si>
  <si>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</si>
  <si>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</si>
  <si>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</si>
  <si>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</si>
  <si>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</si>
  <si>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</si>
  <si>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</si>
  <si>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</si>
  <si>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</si>
  <si>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</si>
  <si>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</si>
  <si>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</si>
  <si>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</si>
  <si>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</si>
  <si>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</si>
  <si>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</si>
  <si>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</si>
  <si>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</si>
  <si>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</si>
  <si>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</si>
  <si>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</si>
  <si>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</si>
  <si>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</si>
  <si>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</si>
  <si>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</si>
  <si>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</si>
  <si>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</si>
  <si>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</si>
  <si>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</si>
  <si>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</si>
  <si>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</si>
  <si>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</si>
  <si>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</si>
  <si>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</si>
  <si>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</si>
  <si>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</si>
  <si>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</si>
  <si>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</si>
  <si>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</si>
  <si>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</si>
  <si>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</si>
  <si>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</si>
  <si>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</si>
  <si>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</si>
  <si>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</si>
  <si>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</si>
  <si>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</si>
  <si>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</si>
  <si>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</si>
  <si>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</si>
  <si>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</si>
  <si>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</si>
  <si>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</si>
  <si>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</si>
  <si>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</si>
  <si>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</si>
  <si>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</si>
  <si>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</si>
  <si>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</si>
  <si>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</si>
  <si>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</si>
  <si>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</si>
  <si>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</si>
  <si>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</si>
  <si>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</si>
  <si>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</si>
  <si>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</si>
  <si>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</si>
  <si>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</si>
  <si>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</si>
  <si>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</si>
  <si>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</si>
  <si>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</si>
  <si>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</si>
  <si>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</si>
  <si>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</si>
  <si>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</si>
  <si>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</si>
  <si>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</si>
  <si>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</si>
  <si>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</si>
  <si>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</si>
  <si>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</si>
  <si>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</si>
  <si>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</si>
  <si>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</si>
  <si>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</si>
  <si>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</si>
  <si>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</si>
  <si>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</si>
  <si>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</si>
  <si>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</si>
  <si>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</si>
  <si>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</si>
  <si>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</si>
  <si>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</si>
  <si>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</si>
  <si>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</si>
  <si>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</si>
  <si>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</si>
  <si>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</si>
  <si>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</si>
  <si>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</si>
  <si>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</si>
  <si>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</si>
  <si>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</si>
  <si>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</si>
  <si>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</si>
  <si>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</si>
  <si>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</si>
  <si>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</si>
  <si>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</si>
  <si>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</si>
  <si>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</si>
  <si>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</si>
  <si>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</si>
  <si>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</si>
  <si>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</si>
  <si>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</si>
  <si>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</si>
  <si>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</si>
  <si>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</si>
  <si>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</si>
  <si>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</si>
  <si>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</si>
  <si>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</si>
  <si>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</si>
  <si>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</si>
  <si>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</si>
  <si>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</si>
  <si>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</si>
  <si>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</si>
  <si>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</si>
  <si>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</si>
  <si>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</si>
  <si>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</si>
  <si>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</si>
  <si>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</si>
  <si>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</si>
  <si>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</si>
  <si>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</si>
  <si>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</si>
  <si>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</si>
  <si>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</si>
  <si>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</si>
  <si>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</si>
  <si>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</si>
  <si>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</si>
  <si>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</si>
  <si>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</si>
  <si>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</si>
  <si>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</si>
  <si>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</si>
  <si>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</si>
  <si>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</si>
  <si>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</si>
  <si>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</si>
  <si>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</si>
  <si>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</si>
  <si>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</si>
  <si>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</si>
  <si>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</si>
  <si>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</si>
  <si>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</si>
  <si>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</si>
  <si>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</si>
  <si>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</si>
  <si>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</si>
  <si>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</si>
  <si>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</si>
  <si>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</si>
  <si>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</si>
  <si>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</si>
  <si>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</si>
  <si>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</si>
  <si>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</si>
  <si>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</si>
  <si>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</si>
  <si>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</si>
  <si>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</si>
  <si>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</si>
  <si>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</si>
  <si>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</si>
  <si>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</si>
  <si>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</si>
  <si>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</si>
  <si>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</si>
  <si>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</si>
  <si>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</si>
  <si>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</si>
  <si>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</si>
  <si>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</si>
  <si>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</si>
  <si>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</si>
  <si>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</si>
  <si>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</si>
  <si>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</si>
  <si>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</si>
  <si>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</si>
  <si>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</si>
  <si>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</si>
  <si>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</si>
  <si>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</si>
  <si>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</si>
  <si>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</si>
  <si>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</si>
  <si>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</si>
  <si>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</si>
  <si>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</si>
  <si>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</si>
  <si>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</si>
  <si>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</si>
  <si>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</si>
  <si>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</si>
  <si>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</si>
  <si>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</si>
  <si>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</si>
  <si>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</si>
  <si>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</si>
  <si>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</si>
  <si>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</si>
  <si>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</si>
  <si>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</si>
  <si>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</si>
  <si>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</si>
  <si>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</si>
  <si>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</si>
  <si>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</si>
  <si>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</si>
  <si>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</si>
  <si>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</si>
  <si>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</si>
  <si>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</si>
  <si>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</si>
  <si>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</si>
  <si>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</si>
  <si>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</si>
  <si>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</si>
  <si>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</si>
  <si>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</si>
  <si>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</si>
  <si>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</si>
  <si>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</si>
  <si>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</si>
  <si>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</si>
  <si>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</si>
  <si>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</si>
  <si>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</si>
  <si>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</si>
  <si>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</si>
  <si>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</si>
  <si>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</si>
  <si>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</si>
  <si>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</si>
  <si>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</si>
  <si>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</si>
  <si>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</si>
  <si>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</si>
  <si>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</si>
  <si>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</si>
  <si>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</si>
  <si>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</si>
  <si>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</si>
  <si>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</si>
  <si>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</si>
  <si>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</si>
  <si>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</si>
  <si>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</si>
  <si>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</si>
  <si>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</si>
  <si>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</si>
  <si>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</si>
  <si>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</si>
  <si>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</si>
  <si>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</si>
  <si>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</si>
  <si>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</si>
  <si>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</si>
  <si>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</si>
  <si>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</si>
  <si>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</si>
  <si>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</si>
  <si>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</si>
  <si>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</si>
  <si>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</si>
  <si>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</si>
  <si>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</si>
  <si>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</si>
  <si>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</si>
  <si>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</si>
  <si>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</si>
  <si>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</si>
  <si>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</si>
  <si>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</si>
  <si>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</si>
  <si>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</si>
  <si>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</si>
  <si>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</si>
  <si>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</si>
  <si>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</si>
  <si>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</si>
  <si>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</si>
  <si>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</si>
  <si>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</si>
  <si>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</si>
  <si>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</si>
  <si>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</si>
  <si>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</si>
  <si>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</si>
  <si>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</si>
  <si>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</si>
  <si>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</si>
  <si>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</si>
  <si>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</si>
  <si>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</si>
  <si>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</si>
  <si>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</si>
  <si>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</si>
  <si>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</si>
  <si>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</si>
  <si>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</si>
  <si>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</si>
  <si>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</si>
  <si>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</si>
  <si>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</si>
  <si>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</si>
  <si>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</si>
  <si>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</si>
  <si>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</si>
  <si>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</si>
  <si>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</si>
  <si>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</si>
  <si>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</si>
  <si>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</si>
  <si>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</si>
  <si>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</si>
  <si>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</si>
  <si>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</si>
  <si>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</si>
  <si>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</si>
  <si>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</si>
  <si>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</si>
  <si>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</si>
  <si>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</si>
  <si>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</si>
  <si>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</si>
  <si>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</si>
  <si>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</si>
  <si>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</si>
  <si>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</si>
  <si>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</si>
  <si>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</si>
  <si>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</si>
  <si>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</si>
  <si>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</si>
  <si>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</si>
  <si>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</si>
  <si>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</si>
  <si>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</si>
  <si>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</si>
  <si>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</si>
  <si>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</si>
  <si>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</si>
  <si>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</si>
  <si>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</si>
  <si>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</si>
  <si>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</si>
  <si>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</si>
  <si>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</si>
  <si>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</si>
  <si>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</si>
  <si>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</si>
  <si>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</si>
  <si>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</si>
  <si>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</si>
  <si>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</si>
  <si>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</si>
  <si>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</si>
  <si>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</si>
  <si>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</si>
  <si>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</si>
  <si>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</si>
  <si>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</si>
  <si>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</si>
  <si>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</si>
  <si>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</si>
  <si>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</si>
  <si>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</si>
  <si>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</si>
  <si>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</si>
  <si>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</si>
  <si>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</si>
  <si>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</si>
  <si>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</si>
  <si>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</si>
  <si>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</si>
  <si>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</si>
  <si>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</si>
  <si>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</si>
  <si>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</si>
  <si>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</si>
  <si>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</si>
  <si>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</si>
  <si>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</si>
  <si>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</si>
  <si>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</si>
  <si>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</si>
  <si>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</si>
  <si>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</si>
  <si>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</si>
  <si>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</si>
  <si>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</si>
  <si>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</si>
  <si>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</si>
  <si>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</si>
  <si>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</si>
  <si>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</si>
  <si>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</si>
  <si>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</si>
  <si>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</si>
  <si>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</si>
  <si>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</si>
  <si>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</si>
  <si>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</si>
  <si>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</si>
  <si>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</si>
  <si>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</si>
  <si>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</si>
  <si>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</si>
  <si>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</si>
  <si>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</si>
  <si>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</si>
  <si>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</si>
  <si>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</si>
  <si>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</si>
  <si>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</si>
  <si>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</si>
  <si>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</si>
  <si>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</si>
  <si>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</si>
  <si>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</si>
  <si>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</si>
  <si>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</si>
  <si>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</si>
  <si>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</si>
  <si>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</si>
  <si>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</si>
  <si>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</si>
  <si>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</si>
  <si>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</si>
  <si>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</si>
  <si>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</si>
  <si>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</si>
  <si>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</si>
  <si>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</si>
  <si>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</si>
  <si>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</si>
  <si>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</si>
  <si>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</si>
  <si>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</si>
  <si>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</si>
  <si>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</si>
  <si>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</si>
  <si>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</si>
  <si>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</si>
  <si>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</si>
  <si>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</si>
  <si>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</si>
  <si>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</si>
  <si>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</si>
  <si>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</si>
  <si>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</si>
  <si>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</si>
  <si>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</si>
  <si>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</si>
  <si>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</si>
  <si>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</si>
  <si>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</si>
  <si>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</si>
  <si>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</si>
  <si>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</si>
  <si>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</si>
  <si>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</si>
  <si>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</si>
  <si>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</si>
  <si>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</si>
  <si>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</si>
  <si>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</si>
  <si>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</si>
  <si>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</si>
  <si>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</si>
  <si>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</si>
  <si>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</si>
  <si>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</si>
  <si>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</si>
  <si>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</si>
  <si>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</si>
  <si>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</si>
  <si>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</si>
  <si>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</si>
  <si>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</si>
  <si>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</si>
  <si>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</si>
  <si>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</si>
  <si>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</si>
  <si>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</si>
  <si>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</si>
  <si>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</si>
  <si>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</si>
  <si>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</si>
  <si>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</si>
  <si>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</si>
  <si>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</si>
  <si>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</si>
  <si>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</si>
  <si>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</si>
  <si>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</si>
  <si>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</si>
  <si>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</si>
  <si>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</si>
  <si>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</si>
  <si>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</si>
  <si>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</si>
  <si>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</si>
  <si>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</si>
  <si>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</si>
  <si>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</si>
  <si>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</si>
  <si>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</si>
  <si>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</si>
  <si>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</si>
  <si>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</si>
  <si>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</si>
  <si>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</si>
  <si>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</si>
  <si>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</si>
  <si>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</si>
  <si>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</si>
  <si>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</si>
  <si>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</si>
  <si>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</si>
  <si>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</si>
  <si>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</si>
  <si>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</si>
  <si>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</si>
  <si>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</si>
  <si>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</si>
  <si>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</si>
  <si>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</si>
  <si>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</si>
  <si>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</si>
  <si>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</si>
  <si>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</si>
  <si>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</si>
  <si>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</si>
  <si>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</si>
  <si>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</si>
  <si>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</si>
  <si>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</si>
  <si>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</si>
  <si>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</si>
  <si>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</si>
  <si>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</si>
  <si>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</si>
  <si>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</si>
  <si>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</si>
  <si>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</si>
  <si>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</si>
  <si>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</si>
  <si>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</si>
  <si>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</si>
  <si>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</si>
  <si>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</si>
  <si>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</si>
  <si>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</si>
  <si>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</si>
  <si>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</si>
  <si>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</si>
  <si>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</si>
  <si>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</si>
  <si>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</si>
  <si>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</si>
  <si>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</si>
  <si>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</si>
  <si>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</si>
  <si>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</si>
  <si>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</si>
  <si>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</si>
  <si>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</si>
  <si>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</si>
  <si>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</si>
  <si>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</si>
  <si>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</si>
  <si>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</si>
  <si>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</si>
  <si>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</si>
  <si>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</si>
  <si>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</si>
  <si>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</si>
  <si>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</si>
  <si>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</si>
  <si>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</si>
  <si>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</si>
  <si>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</si>
  <si>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</si>
  <si>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</si>
  <si>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</si>
  <si>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</si>
  <si>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</si>
  <si>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</si>
  <si>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</si>
  <si>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</si>
  <si>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</si>
  <si>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</si>
  <si>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</si>
  <si>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</si>
  <si>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</si>
  <si>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</si>
  <si>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</si>
  <si>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</si>
  <si>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</si>
  <si>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</si>
  <si>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</si>
  <si>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</si>
  <si>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</si>
  <si>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</si>
  <si>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</si>
  <si>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</si>
  <si>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</si>
  <si>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</si>
  <si>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</si>
  <si>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</si>
  <si>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</si>
  <si>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</si>
  <si>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</si>
  <si>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</si>
  <si>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</si>
  <si>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</si>
  <si>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</si>
  <si>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</si>
  <si>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</si>
  <si>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</si>
  <si>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</si>
  <si>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</si>
  <si>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</si>
  <si>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</si>
  <si>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</si>
  <si>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</si>
  <si>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</si>
  <si>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</si>
  <si>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</si>
  <si>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</si>
  <si>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</si>
  <si>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</si>
  <si>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</si>
  <si>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</si>
  <si>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</si>
  <si>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</si>
  <si>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</si>
  <si>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</si>
  <si>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</si>
  <si>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</si>
  <si>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</si>
  <si>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</si>
  <si>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</si>
  <si>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</si>
  <si>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</si>
  <si>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</si>
  <si>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</si>
  <si>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</si>
  <si>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</si>
  <si>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</si>
  <si>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</si>
  <si>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</si>
  <si>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</si>
  <si>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</si>
  <si>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</si>
  <si>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</si>
  <si>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</si>
  <si>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</si>
  <si>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</si>
  <si>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</si>
  <si>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</si>
  <si>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</si>
  <si>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</si>
  <si>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</si>
  <si>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</si>
  <si>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</si>
  <si>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</si>
  <si>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</si>
  <si>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</si>
  <si>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</si>
  <si>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</si>
  <si>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</si>
  <si>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</si>
  <si>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</si>
  <si>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</si>
  <si>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</si>
  <si>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</si>
  <si>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</si>
  <si>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</si>
  <si>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</si>
  <si>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</si>
  <si>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</si>
  <si>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</si>
  <si>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</si>
  <si>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</si>
  <si>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</si>
  <si>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</si>
  <si>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</si>
  <si>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</si>
  <si>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</si>
  <si>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</si>
  <si>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</si>
  <si>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</si>
  <si>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</si>
  <si>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</si>
  <si>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</si>
  <si>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</si>
  <si>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</si>
  <si>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</si>
  <si>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</si>
  <si>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</si>
  <si>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</si>
  <si>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</si>
  <si>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</si>
  <si>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</si>
  <si>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</si>
  <si>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</si>
  <si>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</si>
  <si>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</si>
  <si>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</si>
  <si>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</si>
  <si>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</si>
  <si>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</si>
  <si>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</si>
  <si>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</si>
  <si>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</si>
  <si>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</si>
  <si>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</si>
  <si>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</si>
  <si>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</si>
  <si>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</si>
  <si>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</si>
  <si>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</si>
  <si>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</si>
  <si>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</si>
  <si>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</si>
  <si>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</si>
  <si>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</si>
  <si>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</si>
  <si>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</si>
  <si>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</si>
  <si>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</si>
  <si>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</si>
  <si>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</si>
  <si>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</si>
  <si>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</si>
  <si>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</si>
  <si>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</si>
  <si>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</si>
  <si>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</si>
  <si>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</si>
  <si>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</si>
  <si>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</si>
  <si>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</si>
  <si>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</si>
  <si>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</si>
  <si>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</si>
  <si>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</si>
  <si>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</si>
  <si>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</si>
  <si>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</si>
  <si>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</si>
  <si>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</si>
  <si>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</si>
  <si>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</si>
  <si>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</si>
  <si>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</si>
  <si>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</si>
  <si>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</si>
  <si>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</si>
  <si>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</si>
  <si>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</si>
  <si>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</si>
  <si>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</si>
  <si>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</si>
  <si>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</si>
  <si>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</si>
  <si>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</si>
  <si>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</si>
  <si>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</si>
  <si>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</si>
  <si>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</si>
  <si>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</si>
  <si>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</si>
  <si>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</si>
  <si>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</si>
  <si>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</si>
  <si>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</si>
  <si>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</si>
  <si>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</si>
  <si>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</si>
  <si>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</si>
  <si>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</si>
  <si>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</si>
  <si>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</si>
  <si>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</si>
  <si>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</si>
  <si>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</si>
  <si>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</si>
  <si>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</si>
  <si>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</si>
  <si>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</si>
  <si>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</si>
  <si>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</si>
  <si>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</si>
  <si>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</si>
  <si>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</si>
  <si>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</si>
  <si>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</si>
  <si>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</si>
  <si>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</si>
  <si>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</si>
  <si>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</si>
  <si>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</si>
  <si>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</si>
  <si>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</si>
  <si>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</si>
  <si>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</si>
  <si>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</si>
  <si>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</si>
  <si>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</si>
  <si>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</si>
  <si>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</si>
  <si>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</si>
  <si>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</si>
  <si>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</si>
  <si>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</si>
  <si>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</si>
  <si>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</si>
  <si>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</si>
  <si>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</si>
  <si>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</si>
  <si>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</si>
  <si>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</si>
  <si>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</si>
  <si>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</si>
  <si>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</si>
  <si>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</si>
  <si>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</si>
  <si>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</si>
  <si>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</si>
  <si>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</si>
  <si>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</si>
  <si>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</si>
  <si>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</si>
  <si>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</si>
  <si>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</si>
  <si>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</si>
  <si>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</si>
  <si>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</si>
  <si>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</si>
  <si>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</si>
  <si>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</si>
  <si>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</si>
  <si>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</si>
  <si>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</si>
  <si>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</si>
  <si>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</si>
  <si>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</si>
  <si>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</si>
  <si>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</si>
  <si>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</si>
  <si>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</si>
  <si>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</si>
  <si>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</si>
  <si>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</si>
  <si>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</si>
  <si>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</si>
  <si>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</si>
  <si>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</si>
  <si>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</si>
  <si>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</si>
  <si>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</si>
  <si>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</si>
  <si>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</si>
  <si>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</si>
  <si>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</si>
  <si>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</si>
  <si>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</si>
  <si>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</si>
  <si>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</si>
  <si>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</si>
  <si>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</si>
  <si>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</si>
  <si>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</si>
  <si>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</si>
  <si>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</si>
  <si>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</si>
  <si>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</si>
  <si>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</si>
  <si>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</si>
  <si>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</si>
  <si>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</si>
  <si>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</si>
  <si>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</si>
  <si>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</si>
  <si>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</si>
  <si>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</si>
  <si>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</si>
  <si>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</si>
  <si>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</si>
  <si>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</si>
  <si>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</si>
  <si>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</si>
  <si>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</si>
  <si>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</si>
  <si>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</si>
  <si>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</si>
  <si>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</si>
  <si>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</si>
  <si>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</si>
  <si>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</si>
  <si>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</si>
  <si>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</si>
  <si>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</si>
  <si>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</si>
  <si>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</si>
  <si>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</si>
  <si>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</si>
  <si>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</si>
  <si>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</si>
  <si>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</si>
  <si>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</si>
  <si>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</si>
  <si>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</si>
  <si>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</si>
  <si>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</si>
  <si>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</si>
  <si>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</si>
  <si>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</si>
  <si>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</si>
  <si>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</si>
  <si>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</si>
  <si>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</si>
  <si>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</si>
  <si>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</si>
  <si>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</si>
  <si>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</si>
  <si>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</si>
  <si>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</si>
  <si>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</si>
  <si>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</si>
  <si>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</si>
  <si>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</si>
  <si>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</si>
  <si>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</si>
  <si>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</si>
  <si>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</si>
  <si>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</si>
  <si>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</si>
  <si>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</si>
  <si>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</si>
  <si>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</si>
  <si>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</si>
  <si>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</si>
  <si>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</si>
  <si>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</si>
  <si>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</si>
  <si>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</si>
  <si>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</si>
  <si>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</si>
  <si>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</si>
  <si>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</si>
  <si>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</si>
  <si>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</si>
  <si>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</si>
  <si>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</si>
  <si>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</si>
  <si>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</si>
  <si>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</si>
  <si>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</si>
  <si>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</si>
  <si>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</si>
  <si>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</si>
  <si>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</si>
  <si>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</si>
  <si>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</si>
  <si>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</si>
  <si>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</si>
  <si>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</si>
  <si>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</si>
  <si>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</si>
  <si>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</si>
  <si>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</si>
  <si>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</si>
  <si>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</si>
  <si>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</si>
  <si>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</si>
  <si>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</si>
  <si>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</si>
  <si>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</si>
  <si>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</si>
  <si>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</si>
  <si>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</si>
  <si>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</si>
  <si>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</si>
  <si>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</si>
  <si>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</si>
  <si>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</si>
  <si>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</si>
  <si>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</si>
  <si>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</si>
  <si>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</si>
  <si>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</si>
  <si>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</si>
  <si>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</si>
  <si>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</si>
  <si>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</si>
  <si>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</si>
  <si>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</si>
  <si>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</si>
  <si>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</si>
  <si>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</si>
  <si>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</si>
  <si>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</si>
  <si>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</si>
  <si>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</si>
  <si>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</si>
  <si>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</si>
  <si>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</si>
  <si>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</si>
  <si>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</si>
  <si>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</si>
  <si>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</si>
  <si>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</si>
  <si>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</si>
  <si>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</si>
  <si>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</si>
  <si>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</si>
  <si>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</si>
  <si>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</si>
  <si>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</si>
  <si>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</si>
  <si>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</si>
  <si>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</si>
  <si>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</si>
  <si>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</si>
  <si>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</si>
  <si>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</si>
  <si>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</si>
  <si>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</si>
  <si>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</si>
  <si>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</si>
  <si>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</si>
  <si>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</si>
  <si>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</si>
  <si>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</si>
  <si>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</si>
  <si>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</si>
  <si>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</si>
  <si>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</si>
  <si>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</si>
  <si>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</si>
  <si>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</si>
  <si>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</si>
  <si>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</si>
  <si>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</si>
  <si>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</si>
  <si>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</si>
  <si>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</si>
  <si>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</si>
  <si>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</si>
  <si>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</si>
  <si>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</si>
  <si>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</si>
  <si>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</si>
  <si>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</si>
  <si>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</si>
  <si>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</si>
  <si>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</si>
  <si>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</si>
  <si>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</si>
  <si>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</si>
  <si>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</si>
  <si>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</si>
  <si>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</si>
  <si>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</si>
  <si>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</si>
  <si>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</si>
  <si>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</si>
  <si>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</si>
  <si>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</si>
  <si>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</si>
  <si>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</si>
  <si>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</si>
  <si>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</si>
  <si>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</si>
  <si>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</si>
  <si>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</si>
  <si>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</si>
  <si>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</si>
  <si>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</si>
  <si>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</si>
  <si>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</si>
  <si>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</si>
  <si>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</si>
  <si>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</si>
  <si>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</si>
  <si>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</si>
  <si>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</si>
  <si>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</si>
  <si>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</si>
  <si>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</si>
  <si>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</si>
  <si>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</si>
  <si>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</si>
  <si>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</si>
  <si>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</si>
  <si>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</si>
  <si>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</si>
  <si>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</si>
  <si>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</si>
  <si>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</si>
  <si>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</si>
  <si>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</si>
  <si>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</si>
  <si>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</si>
  <si>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</si>
  <si>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</si>
  <si>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</si>
  <si>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</si>
  <si>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</si>
  <si>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</si>
  <si>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</si>
  <si>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</si>
  <si>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</si>
  <si>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</si>
  <si>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</si>
  <si>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</si>
  <si>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</si>
  <si>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</si>
  <si>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</si>
  <si>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</si>
  <si>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</si>
  <si>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</si>
  <si>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</si>
  <si>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</si>
  <si>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</si>
  <si>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</si>
  <si>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</si>
  <si>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</si>
  <si>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</si>
  <si>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</si>
  <si>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</si>
  <si>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</si>
  <si>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</si>
  <si>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</si>
  <si>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</si>
  <si>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</si>
  <si>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</si>
  <si>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</si>
  <si>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</si>
  <si>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</si>
  <si>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</si>
  <si>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</si>
  <si>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</si>
  <si>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</si>
  <si>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</si>
  <si>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</si>
  <si>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</si>
  <si>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</si>
  <si>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</si>
  <si>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</si>
  <si>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</si>
  <si>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</si>
  <si>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</si>
  <si>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</si>
  <si>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</si>
  <si>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</si>
  <si>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</si>
  <si>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</si>
  <si>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</si>
  <si>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</si>
  <si>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</si>
  <si>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</si>
  <si>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</si>
  <si>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</si>
  <si>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</si>
  <si>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</si>
  <si>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</si>
  <si>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</si>
  <si>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</si>
  <si>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</si>
  <si>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</si>
  <si>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</si>
  <si>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</si>
  <si>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</si>
  <si>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</si>
  <si>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</si>
  <si>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</si>
  <si>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</si>
  <si>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</si>
  <si>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</si>
  <si>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</si>
  <si>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</si>
  <si>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</si>
  <si>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</si>
  <si>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</si>
  <si>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</si>
  <si>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</si>
  <si>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</si>
  <si>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</si>
  <si>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</si>
  <si>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</si>
  <si>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</si>
  <si>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</si>
  <si>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</si>
  <si>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</si>
  <si>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</si>
  <si>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</si>
  <si>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</si>
  <si>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</si>
  <si>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</si>
  <si>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</si>
  <si>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</si>
  <si>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</si>
  <si>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</si>
  <si>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</si>
  <si>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</si>
  <si>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</si>
  <si>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</si>
  <si>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</si>
  <si>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</si>
  <si>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</si>
  <si>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</si>
  <si>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</si>
  <si>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</si>
  <si>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</si>
  <si>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</si>
  <si>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</si>
  <si>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</si>
  <si>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</si>
  <si>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</si>
  <si>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</si>
  <si>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</si>
  <si>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</si>
  <si>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</si>
  <si>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</si>
  <si>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</si>
  <si>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</si>
  <si>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</si>
  <si>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</si>
  <si>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</si>
  <si>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</si>
  <si>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</si>
  <si>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</si>
  <si>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</si>
  <si>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</si>
  <si>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</si>
  <si>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</si>
  <si>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</si>
  <si>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</si>
  <si>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</si>
  <si>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</si>
  <si>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</si>
  <si>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</si>
  <si>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</si>
  <si>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</si>
  <si>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</si>
  <si>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</si>
  <si>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</si>
  <si>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</si>
  <si>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</si>
  <si>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</si>
  <si>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</si>
  <si>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</si>
  <si>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</si>
  <si>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</si>
  <si>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</si>
  <si>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</si>
  <si>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</si>
  <si>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</si>
  <si>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</si>
  <si>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</si>
  <si>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</si>
  <si>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</si>
  <si>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</si>
  <si>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</si>
  <si>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</si>
  <si>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</si>
  <si>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</si>
  <si>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</si>
  <si>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</si>
  <si>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</si>
  <si>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</si>
  <si>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</si>
  <si>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</si>
  <si>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</si>
  <si>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</si>
  <si>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</si>
  <si>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</si>
  <si>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</si>
  <si>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</si>
  <si>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</si>
  <si>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</si>
  <si>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</si>
  <si>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</si>
  <si>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</si>
  <si>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</si>
  <si>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</si>
  <si>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</si>
  <si>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</si>
  <si>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</si>
  <si>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</si>
  <si>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</si>
  <si>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</si>
  <si>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</si>
  <si>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</si>
  <si>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</si>
  <si>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</si>
  <si>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</si>
  <si>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</si>
  <si>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</si>
  <si>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</si>
  <si>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</si>
  <si>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</si>
  <si>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</si>
  <si>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</si>
  <si>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</si>
  <si>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</si>
  <si>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</si>
  <si>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</si>
  <si>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</si>
  <si>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</si>
  <si>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</si>
  <si>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</si>
  <si>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</si>
  <si>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</si>
  <si>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</si>
  <si>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</si>
  <si>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</si>
  <si>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</si>
  <si>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</si>
  <si>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</si>
  <si>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</si>
  <si>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</si>
  <si>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</si>
  <si>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</si>
  <si>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</si>
  <si>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</si>
  <si>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</si>
  <si>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</si>
  <si>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</si>
  <si>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</si>
  <si>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</si>
  <si>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</si>
  <si>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</si>
  <si>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</si>
  <si>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</si>
  <si>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</si>
  <si>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</si>
  <si>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</si>
  <si>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</si>
  <si>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</si>
  <si>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</si>
  <si>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</si>
  <si>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</si>
  <si>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</si>
  <si>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</si>
  <si>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</si>
  <si>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</si>
  <si>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</si>
  <si>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</si>
  <si>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</si>
  <si>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</si>
  <si>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</si>
  <si>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</si>
  <si>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</si>
  <si>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</si>
  <si>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</si>
  <si>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</si>
  <si>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</si>
  <si>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</si>
  <si>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</si>
  <si>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</si>
  <si>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</si>
  <si>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</si>
  <si>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</si>
  <si>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</si>
  <si>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</si>
  <si>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</si>
  <si>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</si>
  <si>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</si>
  <si>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</si>
  <si>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</si>
  <si>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</si>
  <si>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</si>
  <si>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</si>
  <si>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</si>
  <si>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</si>
  <si>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</si>
  <si>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</si>
  <si>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</si>
  <si>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</si>
  <si>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</si>
  <si>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</si>
  <si>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</si>
  <si>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</si>
  <si>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</si>
  <si>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</si>
  <si>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</si>
  <si>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</si>
  <si>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</si>
  <si>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</si>
  <si>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</si>
  <si>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</si>
  <si>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</si>
  <si>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</si>
  <si>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</si>
  <si>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</si>
  <si>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</si>
  <si>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</si>
  <si>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</si>
  <si>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</si>
  <si>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</si>
  <si>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</si>
  <si>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</si>
  <si>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</si>
  <si>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</si>
  <si>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</si>
  <si>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</si>
  <si>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</si>
  <si>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</si>
  <si>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</si>
  <si>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</si>
  <si>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</si>
  <si>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</si>
  <si>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</si>
  <si>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</si>
  <si>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</si>
  <si>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</si>
  <si>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</si>
  <si>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</si>
  <si>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</si>
  <si>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</si>
  <si>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</si>
  <si>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</si>
  <si>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</si>
  <si>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</si>
  <si>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</si>
  <si>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</si>
  <si>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</si>
  <si>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</si>
  <si>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</si>
  <si>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</si>
  <si>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</si>
  <si>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</si>
  <si>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</si>
  <si>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</si>
  <si>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</si>
  <si>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</si>
  <si>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</si>
  <si>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</si>
  <si>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</si>
  <si>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</si>
  <si>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</si>
  <si>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</si>
  <si>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</si>
  <si>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</si>
  <si>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</si>
  <si>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</si>
  <si>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</si>
  <si>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</si>
  <si>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</si>
  <si>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</si>
  <si>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</si>
  <si>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</si>
  <si>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</si>
  <si>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</si>
  <si>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</si>
  <si>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</si>
  <si>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</si>
  <si>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</si>
  <si>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</si>
  <si>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</si>
  <si>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</si>
  <si>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</si>
  <si>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</si>
  <si>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</si>
  <si>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</si>
  <si>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</si>
  <si>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</si>
  <si>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</si>
  <si>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</si>
  <si>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</si>
  <si>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</si>
  <si>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</si>
  <si>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</si>
  <si>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</si>
  <si>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</si>
  <si>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</si>
  <si>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</si>
  <si>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</si>
  <si>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</si>
  <si>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</si>
  <si>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</si>
  <si>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</si>
  <si>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</si>
  <si>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</si>
  <si>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</si>
  <si>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</si>
  <si>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</si>
  <si>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</si>
  <si>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</si>
  <si>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</si>
  <si>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</si>
  <si>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</si>
  <si>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</si>
  <si>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</si>
  <si>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</si>
  <si>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</si>
  <si>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</si>
  <si>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</si>
  <si>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</si>
  <si>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</si>
  <si>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</si>
  <si>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</si>
  <si>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</si>
  <si>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</si>
  <si>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</si>
  <si>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</si>
  <si>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</si>
  <si>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</si>
  <si>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</si>
  <si>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</si>
  <si>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</si>
  <si>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</si>
  <si>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</si>
  <si>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</si>
  <si>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</si>
  <si>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</si>
  <si>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</si>
  <si>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</si>
  <si>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</si>
  <si>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</si>
  <si>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</si>
  <si>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</si>
  <si>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</si>
  <si>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</si>
  <si>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</si>
  <si>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</si>
  <si>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</si>
  <si>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</si>
  <si>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</si>
  <si>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</si>
  <si>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</si>
  <si>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</si>
  <si>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</si>
  <si>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</si>
  <si>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</si>
  <si>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</si>
  <si>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</si>
  <si>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</si>
  <si>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</si>
  <si>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</si>
  <si>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</si>
  <si>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</si>
  <si>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</si>
  <si>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</si>
  <si>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</si>
  <si>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</si>
  <si>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</si>
  <si>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</si>
  <si>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</si>
  <si>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</si>
  <si>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</si>
  <si>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</si>
  <si>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</si>
  <si>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</si>
  <si>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</si>
  <si>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</si>
  <si>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</si>
  <si>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</si>
  <si>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</si>
  <si>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</si>
  <si>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</si>
  <si>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</si>
  <si>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</si>
  <si>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</si>
  <si>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</si>
  <si>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</si>
  <si>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</si>
  <si>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</si>
  <si>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</si>
  <si>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</si>
  <si>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</si>
  <si>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</si>
  <si>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</si>
  <si>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</si>
  <si>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</si>
  <si>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</si>
  <si>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</si>
  <si>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</si>
  <si>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</si>
  <si>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</si>
  <si>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</si>
  <si>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</si>
  <si>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</si>
  <si>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</si>
  <si>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</si>
  <si>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</si>
  <si>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</si>
  <si>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</si>
  <si>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</si>
  <si>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</si>
  <si>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</si>
  <si>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</si>
  <si>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</si>
  <si>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</si>
  <si>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</si>
  <si>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</si>
  <si>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</si>
  <si>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</si>
  <si>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</si>
  <si>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</si>
  <si>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</si>
  <si>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</si>
  <si>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</si>
  <si>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</si>
  <si>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</si>
  <si>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</si>
  <si>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</si>
  <si>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</si>
  <si>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</si>
  <si>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</si>
  <si>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</si>
  <si>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</si>
  <si>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</si>
  <si>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</si>
  <si>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</si>
  <si>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</si>
  <si>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</si>
  <si>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</si>
  <si>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</si>
  <si>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</si>
  <si>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</si>
  <si>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</si>
  <si>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</si>
  <si>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</si>
  <si>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</si>
  <si>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</si>
  <si>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</si>
  <si>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</si>
  <si>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</si>
  <si>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</si>
  <si>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</si>
  <si>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</si>
  <si>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</si>
  <si>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</si>
  <si>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</si>
  <si>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</si>
  <si>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</si>
  <si>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</si>
  <si>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</si>
  <si>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</si>
  <si>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</si>
  <si>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</si>
  <si>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</si>
  <si>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</si>
  <si>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</si>
  <si>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</si>
  <si>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</si>
  <si>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</si>
  <si>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</si>
  <si>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</si>
  <si>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</si>
  <si>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</si>
  <si>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</si>
  <si>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</si>
  <si>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</si>
  <si>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</si>
  <si>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</si>
  <si>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</si>
  <si>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</si>
  <si>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</si>
  <si>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</si>
  <si>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</si>
  <si>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</si>
  <si>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</si>
  <si>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</si>
  <si>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</si>
  <si>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</si>
  <si>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</si>
  <si>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</si>
  <si>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</si>
  <si>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</si>
  <si>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</si>
  <si>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</si>
  <si>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</si>
  <si>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</si>
  <si>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</si>
  <si>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</si>
  <si>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</si>
  <si>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</si>
  <si>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</si>
  <si>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</si>
  <si>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</si>
  <si>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</si>
  <si>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</si>
  <si>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</si>
  <si>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</si>
  <si>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</si>
  <si>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</si>
  <si>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</si>
  <si>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</si>
  <si>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</si>
  <si>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</si>
  <si>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</si>
  <si>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</si>
  <si>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</si>
  <si>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</si>
  <si>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</si>
  <si>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</si>
  <si>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</si>
  <si>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</si>
  <si>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</si>
  <si>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</si>
  <si>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</si>
  <si>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</si>
  <si>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</si>
  <si>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</si>
  <si>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</si>
  <si>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</si>
  <si>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</si>
  <si>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</si>
  <si>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</si>
  <si>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</si>
  <si>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</si>
  <si>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</si>
  <si>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</si>
  <si>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</si>
  <si>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</si>
  <si>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</si>
  <si>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</si>
  <si>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</si>
  <si>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</si>
  <si>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</si>
  <si>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</si>
  <si>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</si>
  <si>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</si>
  <si>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</si>
  <si>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</si>
  <si>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</si>
  <si>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</si>
  <si>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</si>
  <si>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</si>
  <si>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</si>
  <si>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</si>
  <si>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</si>
  <si>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</si>
  <si>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</si>
  <si>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</si>
  <si>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</si>
  <si>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</si>
  <si>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</si>
  <si>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</si>
  <si>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</si>
  <si>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</si>
  <si>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</si>
  <si>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</si>
  <si>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</si>
  <si>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</si>
  <si>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</si>
  <si>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</si>
  <si>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</si>
  <si>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</si>
  <si>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</si>
  <si>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</si>
  <si>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</si>
  <si>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</si>
  <si>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</si>
  <si>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</si>
  <si>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</si>
  <si>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</si>
  <si>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</si>
  <si>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</si>
  <si>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</si>
  <si>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</si>
  <si>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</si>
  <si>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</si>
  <si>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</si>
  <si>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</si>
  <si>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</si>
  <si>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</si>
  <si>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</si>
  <si>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</si>
  <si>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</si>
  <si>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</si>
  <si>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</si>
  <si>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</si>
  <si>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</si>
  <si>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</si>
  <si>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</si>
  <si>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</si>
  <si>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</si>
  <si>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</si>
  <si>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</si>
  <si>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</si>
  <si>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</si>
  <si>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</si>
  <si>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</si>
  <si>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</si>
  <si>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</si>
  <si>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</si>
  <si>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</si>
  <si>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</si>
  <si>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</si>
  <si>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</si>
  <si>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</si>
  <si>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</si>
  <si>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</si>
  <si>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</si>
  <si>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</si>
  <si>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</si>
  <si>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</si>
  <si>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</si>
  <si>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</si>
  <si>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</si>
  <si>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</si>
  <si>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</si>
  <si>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</si>
  <si>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</si>
  <si>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</si>
  <si>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</si>
  <si>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</si>
  <si>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</si>
  <si>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</si>
  <si>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</si>
  <si>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</si>
  <si>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</si>
  <si>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</si>
  <si>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</si>
  <si>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</si>
  <si>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</si>
  <si>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</si>
  <si>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</si>
  <si>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</si>
  <si>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</si>
  <si>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</si>
  <si>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</si>
  <si>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</si>
  <si>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</si>
  <si>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</si>
  <si>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</si>
  <si>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</si>
  <si>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</si>
  <si>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</si>
  <si>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</si>
  <si>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</si>
  <si>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</si>
  <si>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</si>
  <si>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</si>
  <si>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</si>
  <si>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</si>
  <si>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</si>
  <si>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</si>
  <si>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</si>
  <si>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</si>
  <si>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</si>
  <si>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</si>
  <si>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</si>
  <si>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</si>
  <si>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</si>
  <si>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</si>
  <si>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</si>
  <si>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</si>
  <si>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</si>
  <si>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</si>
  <si>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</si>
  <si>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</si>
  <si>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</si>
  <si>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</si>
  <si>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</si>
  <si>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</si>
  <si>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</si>
  <si>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</si>
  <si>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</si>
  <si>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</si>
  <si>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</si>
  <si>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</si>
  <si>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</si>
  <si>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</si>
  <si>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</si>
  <si>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</si>
  <si>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</si>
  <si>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</si>
  <si>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</si>
  <si>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</si>
  <si>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</si>
  <si>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</si>
  <si>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</si>
  <si>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</si>
  <si>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</si>
  <si>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</si>
  <si>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</si>
  <si>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</si>
  <si>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</si>
  <si>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</si>
  <si>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</si>
  <si>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</si>
  <si>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</si>
  <si>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</si>
  <si>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</si>
  <si>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</si>
  <si>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</si>
  <si>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</si>
  <si>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</si>
  <si>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</si>
  <si>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</si>
  <si>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</si>
  <si>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</si>
  <si>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</si>
  <si>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</si>
  <si>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</si>
  <si>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</si>
  <si>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</si>
  <si>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</si>
  <si>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</si>
  <si>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</si>
  <si>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</si>
  <si>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</si>
  <si>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</si>
  <si>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</si>
  <si>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</si>
  <si>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</si>
  <si>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</si>
  <si>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</si>
  <si>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</si>
  <si>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</si>
  <si>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</si>
  <si>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</si>
  <si>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</si>
  <si>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</si>
  <si>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</si>
  <si>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</si>
  <si>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</si>
  <si>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</si>
  <si>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</si>
  <si>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</si>
  <si>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</si>
  <si>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</si>
  <si>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</si>
  <si>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</si>
  <si>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</si>
  <si>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</si>
  <si>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</si>
  <si>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</si>
  <si>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</si>
  <si>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</si>
  <si>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</si>
  <si>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</si>
  <si>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</si>
  <si>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</si>
  <si>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</si>
  <si>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</si>
  <si>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</si>
  <si>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</si>
  <si>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</si>
  <si>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</si>
  <si>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</si>
  <si>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</si>
  <si>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</si>
  <si>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</si>
  <si>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</si>
  <si>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</si>
  <si>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</si>
  <si>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</si>
  <si>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</si>
  <si>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</si>
  <si>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</si>
  <si>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</si>
  <si>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</si>
  <si>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</si>
  <si>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</si>
  <si>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</si>
  <si>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</si>
  <si>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</si>
  <si>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</si>
  <si>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</si>
  <si>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</si>
  <si>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</si>
  <si>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</si>
  <si>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</si>
  <si>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</si>
  <si>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</si>
  <si>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</si>
  <si>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</si>
  <si>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</si>
  <si>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</si>
  <si>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</si>
  <si>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</si>
  <si>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</si>
  <si>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</si>
  <si>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</si>
  <si>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</si>
  <si>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</si>
  <si>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</si>
  <si>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</si>
  <si>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</si>
  <si>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</si>
  <si>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</si>
  <si>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</si>
  <si>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</si>
  <si>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</si>
  <si>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</si>
  <si>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</si>
  <si>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</si>
  <si>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</si>
  <si>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</si>
  <si>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</si>
  <si>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</si>
  <si>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</si>
  <si>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</si>
  <si>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</si>
  <si>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</si>
  <si>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</si>
  <si>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</si>
  <si>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</si>
  <si>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</si>
  <si>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</si>
  <si>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</si>
  <si>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</si>
  <si>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</si>
  <si>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</si>
  <si>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</si>
  <si>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</si>
  <si>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</si>
  <si>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</si>
  <si>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</si>
  <si>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</si>
  <si>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</si>
  <si>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</si>
  <si>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</si>
  <si>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</si>
  <si>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</si>
  <si>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</si>
  <si>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</si>
  <si>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</si>
  <si>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</si>
  <si>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</si>
  <si>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</si>
  <si>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</si>
  <si>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</si>
  <si>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</si>
  <si>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</si>
  <si>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</si>
  <si>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</si>
  <si>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</si>
  <si>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</si>
  <si>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</si>
  <si>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</si>
  <si>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</si>
  <si>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</si>
  <si>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</si>
  <si>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</si>
  <si>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</si>
  <si>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</si>
  <si>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</si>
  <si>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</si>
  <si>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</si>
  <si>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</si>
  <si>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</si>
  <si>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</si>
  <si>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</si>
  <si>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</si>
  <si>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</si>
  <si>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</si>
  <si>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</si>
  <si>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</si>
  <si>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</si>
  <si>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</si>
  <si>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</si>
  <si>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</si>
  <si>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</si>
  <si>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</si>
  <si>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</si>
  <si>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</si>
  <si>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</si>
  <si>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</si>
  <si>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</si>
  <si>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</si>
  <si>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</si>
  <si>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</si>
  <si>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</si>
  <si>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</si>
  <si>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</si>
  <si>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</si>
  <si>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</si>
  <si>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</si>
  <si>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</si>
  <si>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</si>
  <si>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</si>
  <si>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</si>
  <si>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</si>
  <si>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</si>
  <si>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</si>
  <si>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</si>
  <si>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</si>
  <si>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</si>
  <si>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</si>
  <si>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</si>
  <si>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</si>
  <si>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</si>
  <si>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</si>
  <si>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</si>
  <si>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</si>
  <si>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</si>
  <si>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</si>
  <si>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</si>
  <si>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</si>
  <si>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</si>
  <si>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</si>
  <si>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</si>
  <si>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</si>
  <si>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</si>
  <si>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</si>
  <si>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</si>
  <si>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</si>
  <si>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</si>
  <si>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</si>
  <si>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</si>
  <si>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</si>
  <si>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</si>
  <si>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</si>
  <si>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</si>
  <si>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</si>
  <si>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</si>
  <si>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</si>
  <si>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</si>
  <si>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</si>
  <si>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</si>
  <si>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</si>
  <si>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</si>
  <si>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</si>
  <si>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</si>
  <si>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</si>
  <si>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</si>
  <si>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</si>
  <si>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</si>
  <si>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</si>
  <si>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</si>
  <si>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</si>
  <si>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</si>
  <si>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</si>
  <si>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</si>
  <si>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</si>
  <si>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</si>
  <si>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</si>
  <si>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</si>
  <si>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</si>
  <si>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</si>
  <si>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</si>
  <si>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</si>
  <si>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</si>
  <si>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</si>
  <si>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</si>
  <si>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</si>
  <si>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</si>
  <si>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</si>
  <si>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</si>
  <si>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</si>
  <si>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</si>
  <si>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</si>
  <si>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</si>
  <si>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</si>
  <si>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</si>
  <si>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</si>
  <si>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</si>
  <si>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</si>
  <si>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</si>
  <si>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</si>
  <si>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</si>
  <si>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</si>
  <si>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</si>
  <si>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</si>
  <si>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</si>
  <si>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</si>
  <si>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</si>
  <si>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</si>
  <si>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</si>
  <si>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</si>
  <si>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</si>
  <si>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</si>
  <si>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</si>
  <si>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</si>
  <si>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</si>
  <si>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</si>
  <si>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</si>
  <si>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</si>
  <si>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</si>
  <si>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</si>
  <si>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</si>
  <si>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</si>
  <si>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</si>
  <si>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</si>
  <si>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</si>
  <si>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</si>
  <si>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</si>
  <si>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</si>
  <si>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</si>
  <si>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</si>
  <si>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</si>
  <si>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</si>
  <si>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</si>
  <si>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</si>
  <si>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</si>
  <si>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</si>
  <si>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</si>
  <si>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</si>
  <si>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</si>
  <si>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</si>
  <si>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</si>
  <si>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</si>
  <si>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</si>
  <si>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</si>
  <si>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</si>
  <si>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</si>
  <si>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</si>
  <si>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</si>
  <si>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</si>
  <si>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</si>
  <si>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</si>
  <si>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</si>
  <si>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</si>
  <si>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</si>
  <si>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</si>
  <si>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</si>
  <si>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</si>
  <si>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</si>
  <si>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</si>
  <si>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</si>
  <si>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</si>
  <si>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</si>
  <si>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</si>
  <si>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</si>
  <si>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</si>
  <si>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</si>
  <si>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</si>
  <si>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</si>
  <si>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</si>
  <si>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</si>
  <si>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</si>
  <si>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</si>
  <si>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</si>
  <si>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</si>
  <si>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</si>
  <si>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</si>
  <si>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</si>
  <si>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</si>
  <si>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</si>
  <si>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</si>
  <si>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</si>
  <si>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</si>
  <si>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</si>
  <si>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</si>
  <si>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</si>
  <si>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</si>
  <si>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</si>
  <si>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</si>
  <si>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</si>
  <si>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</si>
  <si>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</si>
  <si>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</si>
  <si>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</si>
  <si>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</si>
  <si>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</si>
  <si>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</si>
  <si>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</si>
  <si>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</si>
  <si>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</si>
  <si>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</si>
  <si>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</si>
  <si>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</si>
  <si>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</si>
  <si>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</si>
  <si>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</si>
  <si>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</si>
  <si>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</si>
  <si>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</si>
  <si>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</si>
  <si>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</si>
  <si>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</si>
  <si>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</si>
  <si>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</si>
  <si>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</si>
  <si>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</si>
  <si>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</si>
  <si>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</si>
  <si>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</si>
  <si>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</si>
  <si>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</si>
  <si>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</si>
  <si>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</si>
  <si>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</si>
  <si>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</si>
  <si>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</si>
  <si>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</si>
  <si>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</si>
  <si>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</si>
  <si>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</si>
  <si>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</si>
  <si>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</si>
  <si>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</si>
  <si>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</si>
  <si>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</si>
  <si>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</si>
  <si>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</si>
  <si>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</si>
  <si>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</si>
  <si>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</si>
  <si>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</si>
  <si>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</si>
  <si>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</si>
  <si>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</si>
  <si>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</si>
  <si>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</si>
  <si>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</si>
  <si>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</si>
  <si>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</si>
  <si>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</si>
  <si>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</si>
  <si>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</si>
  <si>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</si>
  <si>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</si>
  <si>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</si>
  <si>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</si>
  <si>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</si>
  <si>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</si>
  <si>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</si>
  <si>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</si>
  <si>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</si>
  <si>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</si>
  <si>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</si>
  <si>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</si>
  <si>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</si>
  <si>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</si>
  <si>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</si>
  <si>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</si>
  <si>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</si>
  <si>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</si>
  <si>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</si>
  <si>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</si>
  <si>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</si>
  <si>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</si>
  <si>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</si>
  <si>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</si>
  <si>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</si>
  <si>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</si>
  <si>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</si>
  <si>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</si>
  <si>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</si>
  <si>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</si>
  <si>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</si>
  <si>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</si>
  <si>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</si>
  <si>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</si>
  <si>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</si>
  <si>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</si>
  <si>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</si>
  <si>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</si>
  <si>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</si>
  <si>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</si>
  <si>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</si>
  <si>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</si>
  <si>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</si>
  <si>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</si>
  <si>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</si>
  <si>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</si>
  <si>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</si>
  <si>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</si>
  <si>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</si>
  <si>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</si>
  <si>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</si>
  <si>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</si>
  <si>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</si>
  <si>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</si>
  <si>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</si>
  <si>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</si>
  <si>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</si>
  <si>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</si>
  <si>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</si>
  <si>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</si>
  <si>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</si>
  <si>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</si>
  <si>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</si>
  <si>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</si>
  <si>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</si>
  <si>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</si>
  <si>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</si>
  <si>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</si>
  <si>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</si>
  <si>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</si>
  <si>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</si>
  <si>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</si>
  <si>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</si>
  <si>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</si>
  <si>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</si>
  <si>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</si>
  <si>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</si>
  <si>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</si>
  <si>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</si>
  <si>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</si>
  <si>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</si>
  <si>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</si>
  <si>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</si>
  <si>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</si>
  <si>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</si>
  <si>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</si>
  <si>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</si>
  <si>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</si>
  <si>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</si>
  <si>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</si>
  <si>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</si>
  <si>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</si>
  <si>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</si>
  <si>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</si>
  <si>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</si>
  <si>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</si>
  <si>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</si>
  <si>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</si>
  <si>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</si>
  <si>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</si>
  <si>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</si>
  <si>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</si>
  <si>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</si>
  <si>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</si>
  <si>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</si>
  <si>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</si>
  <si>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</si>
  <si>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</si>
  <si>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</si>
  <si>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</si>
  <si>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</si>
  <si>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</si>
  <si>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</si>
  <si>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</si>
  <si>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</si>
  <si>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</si>
  <si>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</si>
  <si>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</si>
  <si>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</si>
  <si>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</si>
  <si>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</si>
  <si>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</si>
  <si>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</si>
  <si>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</si>
  <si>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</si>
  <si>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</si>
  <si>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</si>
  <si>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</si>
  <si>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</si>
  <si>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</si>
  <si>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</si>
  <si>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</si>
  <si>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</si>
  <si>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</si>
  <si>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</si>
  <si>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</si>
  <si>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</si>
  <si>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</si>
  <si>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</si>
  <si>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</si>
  <si>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</si>
  <si>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</si>
  <si>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</si>
  <si>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</si>
  <si>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</si>
  <si>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</si>
  <si>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</si>
  <si>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</si>
  <si>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</si>
  <si>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</si>
  <si>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</si>
  <si>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</si>
  <si>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</si>
  <si>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</si>
  <si>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</si>
  <si>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</si>
  <si>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</si>
  <si>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</si>
  <si>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</si>
  <si>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</si>
  <si>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</si>
  <si>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</si>
  <si>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</si>
  <si>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</si>
  <si>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</si>
  <si>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</si>
  <si>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</si>
  <si>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</si>
  <si>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</si>
  <si>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</si>
  <si>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</si>
  <si>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</si>
  <si>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</si>
  <si>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</si>
  <si>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</si>
  <si>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</si>
  <si>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</si>
  <si>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</si>
  <si>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</si>
  <si>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</si>
  <si>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</si>
  <si>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</si>
  <si>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</si>
  <si>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</si>
  <si>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</si>
  <si>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</si>
  <si>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</si>
  <si>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</si>
  <si>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</si>
  <si>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</si>
  <si>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</si>
  <si>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</si>
  <si>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</si>
  <si>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</si>
  <si>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</si>
  <si>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</si>
  <si>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</si>
  <si>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</si>
  <si>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</si>
  <si>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</si>
  <si>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</si>
  <si>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</si>
  <si>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</si>
  <si>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</si>
  <si>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</si>
  <si>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</si>
  <si>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</si>
  <si>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</si>
  <si>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</si>
  <si>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</si>
  <si>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</si>
  <si>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</si>
  <si>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</si>
  <si>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</si>
  <si>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</si>
  <si>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</si>
  <si>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</si>
  <si>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</si>
  <si>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</si>
  <si>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</si>
  <si>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</si>
  <si>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</si>
  <si>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</si>
  <si>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</si>
  <si>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</si>
  <si>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</si>
  <si>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</si>
  <si>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</si>
  <si>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</si>
  <si>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</si>
  <si>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</si>
  <si>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</si>
  <si>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</si>
  <si>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</si>
  <si>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</si>
  <si>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</si>
  <si>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</si>
  <si>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</si>
  <si>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</si>
  <si>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</si>
  <si>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</si>
  <si>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</si>
  <si>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</si>
  <si>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</si>
  <si>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</si>
  <si>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</si>
  <si>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</si>
  <si>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</si>
  <si>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</si>
  <si>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</si>
  <si>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</si>
  <si>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</si>
  <si>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</si>
  <si>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</si>
  <si>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</si>
  <si>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</si>
  <si>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</si>
  <si>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</si>
  <si>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</si>
  <si>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</si>
  <si>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</si>
  <si>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</si>
  <si>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</si>
  <si>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</si>
  <si>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</si>
  <si>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</si>
  <si>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</si>
  <si>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</si>
  <si>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</si>
  <si>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</si>
  <si>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</si>
  <si>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</si>
  <si>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</si>
  <si>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</si>
  <si>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</si>
  <si>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</si>
  <si>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</si>
  <si>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</si>
  <si>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</si>
  <si>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</si>
  <si>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</si>
  <si>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</si>
  <si>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</si>
  <si>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</si>
  <si>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</si>
  <si>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</si>
  <si>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</si>
  <si>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</si>
  <si>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</si>
  <si>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</si>
  <si>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</si>
  <si>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</si>
  <si>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</si>
  <si>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</si>
  <si>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</si>
  <si>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</si>
  <si>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</si>
  <si>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</si>
  <si>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</si>
  <si>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</si>
  <si>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</si>
  <si>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</si>
  <si>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</si>
  <si>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</si>
  <si>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</si>
  <si>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</si>
  <si>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</si>
  <si>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</si>
  <si>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</si>
  <si>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</si>
  <si>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</si>
  <si>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</si>
  <si>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</si>
  <si>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</si>
  <si>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</si>
  <si>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</si>
  <si>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</si>
  <si>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</si>
  <si>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</si>
  <si>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</si>
  <si>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</si>
  <si>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</si>
  <si>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</si>
  <si>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</si>
  <si>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</si>
  <si>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</si>
  <si>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</si>
  <si>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</si>
  <si>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</si>
  <si>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</si>
  <si>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</si>
  <si>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</si>
  <si>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</si>
  <si>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</si>
  <si>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</si>
  <si>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</si>
  <si>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</si>
  <si>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</si>
  <si>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</si>
  <si>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</si>
  <si>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</si>
  <si>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</si>
  <si>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</si>
  <si>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</si>
  <si>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</si>
  <si>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</si>
  <si>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</si>
  <si>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</si>
  <si>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</si>
  <si>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</si>
  <si>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</si>
  <si>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</si>
  <si>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</si>
  <si>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</si>
  <si>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</si>
  <si>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</si>
  <si>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</si>
  <si>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</si>
  <si>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</si>
  <si>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</si>
  <si>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</si>
  <si>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</si>
  <si>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</si>
  <si>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</si>
  <si>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</si>
  <si>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</si>
  <si>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</si>
  <si>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</si>
  <si>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</si>
  <si>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</si>
  <si>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</si>
  <si>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</si>
  <si>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</si>
  <si>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</si>
  <si>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</si>
  <si>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</si>
  <si>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</si>
  <si>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</si>
  <si>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</si>
  <si>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</si>
  <si>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</si>
  <si>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</si>
  <si>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</si>
  <si>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</si>
  <si>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</si>
  <si>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</si>
  <si>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</si>
  <si>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</si>
  <si>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</si>
  <si>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</si>
  <si>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</si>
  <si>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</si>
  <si>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</si>
  <si>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</si>
  <si>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</si>
  <si>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</si>
  <si>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</si>
  <si>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</si>
  <si>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</si>
  <si>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</si>
  <si>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</si>
  <si>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</si>
  <si>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</si>
  <si>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</si>
  <si>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</si>
  <si>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</si>
  <si>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</si>
  <si>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</si>
  <si>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</si>
  <si>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</si>
  <si>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</si>
  <si>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</si>
  <si>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</si>
  <si>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</si>
  <si>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</si>
  <si>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</si>
  <si>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</si>
  <si>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</si>
  <si>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</si>
  <si>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</si>
  <si>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</si>
  <si>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</si>
  <si>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</si>
  <si>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</si>
  <si>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</si>
  <si>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</si>
  <si>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</si>
  <si>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</si>
  <si>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</si>
  <si>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</si>
  <si>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</si>
  <si>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</si>
  <si>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</si>
  <si>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</si>
  <si>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</si>
  <si>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</si>
  <si>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</si>
  <si>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</si>
  <si>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</si>
  <si>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</si>
  <si>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</si>
  <si>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</si>
  <si>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</si>
  <si>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</si>
  <si>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</si>
  <si>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</si>
  <si>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</si>
  <si>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</si>
  <si>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</si>
  <si>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</si>
  <si>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</si>
  <si>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</si>
  <si>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</si>
  <si>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</si>
  <si>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</si>
  <si>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</si>
  <si>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</si>
  <si>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</si>
  <si>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</si>
  <si>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</si>
  <si>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</si>
  <si>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</si>
  <si>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</si>
  <si>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</si>
  <si>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</si>
  <si>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</si>
  <si>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</si>
  <si>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</si>
  <si>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</si>
  <si>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</si>
  <si>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</si>
  <si>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</si>
  <si>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</si>
  <si>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</si>
  <si>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</si>
  <si>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</si>
  <si>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</si>
  <si>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</si>
  <si>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</si>
  <si>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</si>
  <si>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</si>
  <si>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</si>
  <si>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</si>
  <si>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</si>
  <si>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</si>
  <si>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</si>
  <si>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</si>
  <si>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</si>
  <si>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</si>
  <si>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</si>
  <si>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</si>
  <si>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</si>
  <si>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</si>
  <si>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</si>
  <si>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</si>
  <si>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</si>
  <si>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</si>
  <si>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</si>
  <si>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</si>
  <si>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</si>
  <si>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</si>
  <si>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</si>
  <si>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</si>
  <si>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</si>
  <si>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</si>
  <si>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</si>
  <si>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</si>
  <si>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</si>
  <si>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</si>
  <si>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</si>
  <si>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</si>
  <si>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</si>
  <si>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</si>
  <si>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</si>
  <si>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</si>
  <si>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</si>
  <si>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</si>
  <si>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</si>
  <si>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</si>
  <si>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</si>
  <si>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</si>
  <si>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</si>
  <si>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</si>
  <si>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</si>
  <si>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</si>
  <si>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</si>
  <si>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</si>
  <si>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</si>
  <si>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</si>
  <si>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</si>
  <si>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</si>
  <si>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</si>
  <si>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</si>
  <si>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</si>
  <si>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</si>
  <si>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</si>
  <si>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</si>
  <si>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</si>
  <si>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</si>
  <si>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</si>
  <si>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</si>
  <si>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</si>
  <si>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</si>
  <si>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</si>
  <si>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</si>
  <si>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</si>
  <si>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</si>
  <si>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</si>
  <si>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</si>
  <si>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</si>
  <si>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</si>
  <si>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</si>
  <si>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</si>
  <si>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</si>
  <si>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</si>
  <si>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</si>
  <si>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</si>
  <si>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</si>
  <si>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</si>
  <si>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</si>
  <si>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</si>
  <si>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</si>
  <si>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</si>
  <si>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</si>
  <si>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</si>
  <si>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</si>
  <si>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</si>
  <si>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</si>
  <si>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</si>
  <si>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</si>
  <si>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</si>
  <si>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</si>
  <si>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</si>
  <si>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</si>
  <si>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</si>
  <si>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</si>
  <si>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</si>
  <si>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</si>
  <si>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</si>
  <si>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</si>
  <si>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</si>
  <si>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</si>
  <si>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</si>
  <si>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</si>
  <si>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</si>
  <si>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</si>
  <si>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</si>
  <si>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</si>
  <si>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</si>
  <si>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</si>
  <si>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</si>
  <si>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</si>
  <si>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</si>
  <si>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</si>
  <si>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</si>
  <si>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</si>
  <si>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</si>
  <si>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</si>
  <si>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</si>
  <si>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</si>
  <si>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</si>
  <si>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</si>
  <si>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</si>
  <si>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</si>
  <si>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</si>
  <si>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</si>
  <si>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</si>
  <si>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</si>
  <si>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</si>
  <si>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</si>
  <si>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</si>
  <si>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</si>
  <si>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</si>
  <si>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</si>
  <si>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</si>
  <si>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</si>
  <si>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</si>
  <si>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</si>
  <si>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</si>
  <si>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</si>
  <si>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</si>
  <si>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</si>
  <si>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</si>
  <si>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</si>
  <si>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</si>
  <si>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</si>
  <si>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</si>
  <si>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</si>
  <si>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</si>
  <si>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</si>
  <si>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</si>
  <si>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</si>
  <si>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</si>
  <si>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</si>
  <si>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</si>
  <si>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</si>
  <si>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</si>
  <si>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</si>
  <si>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</si>
  <si>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</si>
  <si>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</si>
  <si>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</si>
  <si>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</si>
  <si>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</si>
  <si>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</si>
  <si>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</si>
  <si>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</si>
  <si>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</si>
  <si>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</si>
  <si>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</si>
  <si>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</si>
  <si>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</si>
  <si>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</si>
  <si>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</si>
  <si>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</si>
  <si>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</si>
  <si>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</si>
  <si>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</si>
  <si>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</si>
  <si>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</si>
  <si>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</si>
  <si>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</si>
  <si>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</si>
  <si>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</si>
  <si>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</si>
  <si>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</si>
  <si>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</si>
  <si>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</si>
  <si>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</si>
  <si>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</si>
  <si>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</si>
  <si>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</si>
  <si>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</si>
  <si>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</si>
  <si>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</si>
  <si>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</si>
  <si>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</si>
  <si>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</si>
  <si>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</si>
  <si>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</si>
  <si>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</si>
  <si>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</si>
  <si>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</si>
  <si>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</si>
  <si>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</si>
  <si>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</si>
  <si>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</si>
  <si>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</si>
  <si>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</si>
  <si>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</si>
  <si>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</si>
  <si>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</si>
  <si>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</si>
  <si>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</si>
  <si>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</si>
  <si>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</si>
  <si>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</si>
  <si>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</si>
  <si>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</si>
  <si>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</si>
  <si>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</si>
  <si>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</si>
  <si>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</si>
  <si>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</si>
  <si>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</si>
  <si>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</si>
  <si>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</si>
  <si>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</si>
  <si>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</si>
  <si>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</si>
  <si>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</si>
  <si>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</si>
  <si>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</si>
  <si>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</si>
  <si>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</si>
  <si>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</si>
  <si>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</si>
  <si>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</si>
  <si>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</si>
  <si>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</si>
  <si>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</si>
  <si>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</si>
  <si>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</si>
  <si>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</si>
  <si>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</si>
  <si>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</si>
  <si>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</si>
  <si>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</si>
  <si>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</si>
  <si>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</si>
  <si>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</si>
  <si>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</si>
  <si>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</si>
  <si>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</si>
  <si>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</si>
  <si>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</si>
  <si>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</si>
  <si>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</si>
  <si>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</si>
  <si>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</si>
  <si>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</si>
  <si>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</si>
  <si>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</si>
  <si>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</si>
  <si>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</si>
  <si>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</si>
  <si>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</si>
  <si>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</si>
  <si>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</si>
  <si>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</si>
  <si>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</si>
  <si>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</si>
  <si>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</si>
  <si>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</si>
  <si>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</si>
  <si>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</si>
  <si>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</si>
  <si>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</si>
  <si>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</si>
  <si>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</si>
  <si>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</si>
  <si>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</si>
  <si>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</si>
  <si>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</si>
  <si>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</si>
  <si>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</si>
  <si>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</si>
  <si>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</si>
  <si>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</si>
  <si>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</si>
  <si>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</si>
  <si>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</si>
  <si>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</si>
  <si>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</si>
  <si>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</si>
  <si>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</si>
  <si>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</si>
  <si>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</si>
  <si>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</si>
  <si>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</si>
  <si>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</si>
  <si>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</si>
  <si>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</si>
  <si>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</si>
  <si>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</si>
  <si>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</si>
  <si>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</si>
  <si>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</si>
  <si>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</si>
  <si>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</si>
  <si>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</si>
  <si>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</si>
  <si>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</si>
  <si>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</si>
  <si>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</si>
  <si>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</si>
  <si>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</si>
  <si>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</si>
  <si>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</si>
  <si>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</si>
  <si>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</si>
  <si>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</si>
  <si>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</si>
  <si>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</si>
  <si>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</si>
  <si>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</si>
  <si>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</si>
  <si>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</si>
  <si>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</si>
  <si>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</si>
  <si>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</si>
  <si>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</si>
  <si>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</si>
  <si>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</si>
  <si>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</si>
  <si>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</si>
  <si>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</si>
  <si>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</si>
  <si>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</si>
  <si>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</si>
  <si>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</si>
  <si>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</si>
  <si>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</si>
  <si>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</si>
  <si>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</si>
  <si>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</si>
  <si>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</si>
  <si>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</si>
  <si>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</si>
  <si>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</si>
  <si>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</si>
  <si>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</si>
  <si>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</si>
  <si>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</si>
  <si>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</si>
  <si>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</si>
  <si>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</si>
  <si>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</si>
  <si>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</si>
  <si>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</si>
  <si>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</si>
  <si>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</si>
  <si>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</si>
  <si>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</si>
  <si>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</si>
  <si>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</si>
  <si>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</si>
  <si>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</si>
  <si>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</si>
  <si>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</si>
  <si>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</si>
  <si>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</si>
  <si>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</si>
  <si>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</si>
  <si>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</si>
  <si>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</si>
  <si>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</si>
  <si>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</si>
  <si>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</si>
  <si>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</si>
  <si>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</si>
  <si>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</si>
  <si>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</si>
  <si>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</si>
  <si>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</si>
  <si>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</si>
  <si>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</si>
  <si>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</si>
  <si>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</si>
  <si>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</si>
  <si>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</si>
  <si>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</si>
  <si>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</si>
  <si>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</si>
  <si>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</si>
  <si>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</si>
  <si>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</si>
  <si>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</si>
  <si>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</si>
  <si>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</si>
  <si>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</si>
  <si>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</si>
  <si>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</si>
  <si>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</si>
  <si>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</si>
  <si>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</si>
  <si>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</si>
  <si>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</si>
  <si>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</si>
  <si>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</si>
  <si>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</si>
  <si>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</si>
  <si>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</si>
  <si>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</si>
  <si>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</si>
  <si>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</si>
  <si>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</si>
  <si>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</si>
  <si>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</si>
  <si>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</si>
  <si>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</si>
  <si>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</si>
  <si>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</si>
  <si>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</si>
  <si>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</si>
  <si>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</si>
  <si>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</si>
  <si>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</si>
  <si>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</si>
  <si>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</si>
  <si>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</si>
  <si>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</si>
  <si>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</si>
  <si>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</si>
  <si>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</si>
  <si>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</si>
  <si>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</si>
  <si>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</si>
  <si>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</si>
  <si>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</si>
  <si>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</si>
  <si>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</si>
  <si>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</si>
  <si>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</si>
  <si>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</si>
  <si>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</si>
  <si>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</si>
  <si>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</si>
  <si>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</si>
  <si>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</si>
  <si>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</si>
  <si>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</si>
  <si>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</si>
  <si>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</si>
  <si>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</si>
  <si>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</si>
  <si>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</si>
  <si>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</si>
  <si>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</si>
  <si>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</si>
  <si>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</si>
  <si>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</si>
  <si>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</si>
  <si>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</si>
  <si>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</si>
  <si>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</si>
  <si>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</si>
  <si>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</si>
  <si>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</si>
  <si>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</si>
  <si>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</si>
  <si>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</si>
  <si>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</si>
  <si>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</si>
  <si>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</si>
  <si>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</si>
  <si>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</si>
  <si>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</si>
  <si>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</si>
  <si>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</si>
  <si>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</si>
  <si>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</si>
  <si>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</si>
  <si>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</si>
  <si>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</si>
  <si>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</si>
  <si>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</si>
  <si>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</si>
  <si>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</si>
  <si>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</si>
  <si>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</si>
  <si>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</si>
  <si>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</si>
  <si>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</si>
  <si>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</si>
  <si>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</si>
  <si>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</si>
  <si>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</si>
  <si>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</si>
  <si>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</si>
  <si>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</si>
  <si>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</si>
  <si>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</si>
  <si>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</si>
  <si>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</si>
  <si>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</si>
  <si>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</si>
  <si>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</si>
  <si>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</si>
  <si>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</si>
  <si>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</si>
  <si>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</si>
  <si>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</si>
  <si>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</si>
  <si>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</si>
  <si>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</si>
  <si>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</si>
  <si>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</si>
  <si>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</si>
  <si>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</si>
  <si>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</si>
  <si>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</si>
  <si>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</si>
  <si>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</si>
  <si>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</si>
  <si>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</si>
  <si>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</si>
  <si>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</si>
  <si>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</si>
  <si>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</si>
  <si>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</si>
  <si>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</si>
  <si>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</si>
  <si>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</si>
  <si>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</si>
  <si>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</si>
  <si>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</si>
  <si>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</si>
  <si>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</si>
  <si>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</si>
  <si>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</si>
  <si>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</si>
  <si>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</si>
  <si>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</si>
  <si>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</si>
  <si>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</si>
  <si>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</si>
  <si>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</si>
  <si>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</si>
  <si>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</si>
  <si>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</si>
  <si>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</si>
  <si>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</si>
  <si>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</si>
  <si>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</si>
  <si>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</si>
  <si>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</si>
  <si>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</si>
  <si>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</si>
  <si>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</si>
  <si>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</si>
  <si>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</si>
  <si>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</si>
  <si>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</si>
  <si>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</si>
  <si>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</si>
  <si>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</si>
  <si>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</si>
  <si>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</si>
  <si>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</si>
  <si>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</si>
  <si>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</si>
  <si>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</si>
  <si>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</si>
  <si>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</si>
  <si>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</si>
  <si>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</si>
  <si>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</si>
  <si>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</si>
  <si>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</si>
  <si>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</si>
  <si>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</si>
  <si>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</si>
  <si>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</si>
  <si>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</si>
  <si>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</si>
  <si>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</si>
  <si>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</si>
  <si>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</si>
  <si>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</si>
  <si>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</si>
  <si>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</si>
  <si>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</si>
  <si>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</si>
  <si>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</si>
  <si>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</si>
  <si>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</si>
  <si>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</si>
  <si>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</si>
  <si>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</si>
  <si>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</si>
  <si>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</si>
  <si>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</si>
  <si>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</si>
  <si>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</si>
  <si>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</si>
  <si>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</si>
  <si>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</si>
  <si>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</si>
  <si>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</si>
  <si>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</si>
  <si>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</si>
  <si>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</si>
  <si>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</si>
  <si>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</si>
  <si>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</si>
  <si>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</si>
  <si>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</si>
  <si>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</si>
  <si>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</si>
  <si>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</si>
  <si>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</si>
  <si>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</si>
  <si>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</si>
  <si>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</si>
  <si>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</si>
  <si>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</si>
  <si>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</si>
  <si>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</si>
  <si>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</si>
  <si>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</si>
  <si>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</si>
  <si>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</si>
  <si>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</si>
  <si>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</si>
  <si>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</si>
  <si>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</si>
  <si>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</si>
  <si>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</si>
  <si>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</si>
  <si>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</si>
  <si>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</si>
  <si>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</si>
  <si>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</si>
  <si>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</si>
  <si>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</si>
  <si>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</si>
  <si>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</si>
  <si>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</si>
  <si>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</si>
  <si>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</si>
  <si>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</si>
  <si>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</si>
  <si>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</si>
  <si>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</si>
  <si>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</si>
  <si>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</si>
  <si>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</si>
  <si>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</si>
  <si>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</si>
  <si>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</si>
  <si>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</si>
  <si>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</si>
  <si>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</si>
  <si>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</si>
  <si>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</si>
  <si>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</si>
  <si>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</si>
  <si>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</si>
  <si>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</si>
  <si>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</si>
  <si>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</si>
  <si>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</si>
  <si>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</si>
  <si>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</si>
  <si>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</si>
  <si>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</si>
  <si>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</si>
  <si>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</si>
  <si>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</si>
  <si>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</si>
  <si>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</si>
  <si>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</si>
  <si>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</si>
  <si>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</si>
  <si>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</si>
  <si>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</si>
  <si>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</si>
  <si>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</si>
  <si>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</si>
  <si>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</si>
  <si>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</si>
  <si>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</si>
  <si>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</si>
  <si>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</si>
  <si>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</si>
  <si>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</si>
  <si>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</si>
  <si>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</si>
  <si>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</si>
  <si>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</si>
  <si>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</si>
  <si>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</si>
  <si>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</si>
  <si>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</si>
  <si>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</si>
  <si>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</si>
  <si>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</si>
  <si>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</si>
  <si>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</si>
  <si>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</si>
  <si>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</si>
  <si>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</si>
  <si>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</si>
  <si>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</si>
  <si>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</si>
  <si>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</si>
  <si>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</si>
  <si>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</si>
  <si>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</si>
  <si>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</si>
  <si>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</si>
  <si>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</si>
  <si>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</si>
  <si>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</si>
  <si>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</si>
  <si>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</si>
  <si>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</si>
  <si>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</si>
  <si>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</si>
  <si>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</si>
  <si>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</si>
  <si>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</si>
  <si>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</si>
  <si>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</si>
  <si>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</si>
  <si>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</si>
  <si>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</si>
  <si>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</si>
  <si>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</si>
  <si>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</si>
  <si>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</si>
  <si>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</si>
  <si>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</si>
  <si>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</si>
  <si>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</si>
  <si>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</si>
  <si>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</si>
  <si>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</si>
  <si>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</si>
  <si>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</si>
  <si>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</si>
  <si>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</si>
  <si>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</si>
  <si>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</si>
  <si>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</si>
  <si>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</si>
  <si>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</si>
  <si>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</si>
  <si>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</si>
  <si>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</si>
  <si>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</si>
  <si>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</si>
  <si>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</si>
  <si>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</si>
  <si>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</si>
  <si>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</si>
  <si>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</si>
  <si>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</si>
  <si>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</si>
  <si>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</si>
  <si>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</si>
  <si>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</si>
  <si>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</si>
  <si>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</si>
  <si>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</si>
  <si>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</si>
  <si>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</si>
  <si>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</si>
  <si>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</si>
  <si>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</si>
  <si>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</si>
  <si>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</si>
  <si>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</si>
  <si>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</si>
  <si>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</si>
  <si>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</si>
  <si>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</si>
  <si>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</si>
  <si>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</si>
  <si>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</si>
  <si>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</si>
  <si>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</si>
  <si>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</si>
  <si>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</si>
  <si>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</si>
  <si>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</si>
  <si>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</si>
  <si>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</si>
  <si>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</si>
  <si>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</si>
  <si>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</si>
  <si>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</si>
  <si>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</si>
  <si>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</si>
  <si>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</si>
  <si>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</si>
  <si>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</si>
  <si>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</si>
  <si>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</si>
  <si>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</si>
  <si>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</si>
  <si>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</si>
  <si>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</si>
  <si>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</si>
  <si>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</si>
  <si>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</si>
  <si>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</si>
  <si>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</si>
  <si>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</si>
  <si>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</si>
  <si>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</si>
  <si>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</si>
  <si>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</si>
  <si>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</si>
  <si>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</si>
  <si>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</si>
  <si>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</si>
  <si>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</si>
  <si>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</si>
  <si>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</si>
  <si>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</si>
  <si>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</si>
  <si>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</si>
  <si>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</si>
  <si>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</si>
  <si>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</si>
  <si>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</si>
  <si>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</si>
  <si>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</si>
  <si>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</si>
  <si>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</si>
  <si>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</si>
  <si>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</si>
  <si>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</si>
  <si>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</si>
  <si>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</si>
  <si>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</si>
  <si>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</si>
  <si>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</si>
  <si>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</si>
  <si>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</si>
  <si>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</si>
  <si>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</si>
  <si>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</si>
  <si>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</si>
  <si>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</si>
  <si>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</si>
  <si>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</si>
  <si>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</si>
  <si>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</si>
  <si>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</si>
  <si>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</si>
  <si>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</si>
  <si>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</si>
  <si>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</si>
  <si>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</si>
  <si>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</si>
  <si>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</si>
  <si>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</si>
  <si>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</si>
  <si>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</si>
  <si>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</si>
  <si>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</si>
  <si>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</si>
  <si>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</si>
  <si>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</si>
  <si>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</si>
  <si>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</si>
  <si>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</si>
  <si>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</si>
  <si>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</si>
  <si>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</si>
  <si>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</si>
  <si>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</si>
  <si>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</si>
  <si>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</si>
  <si>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</si>
  <si>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</si>
  <si>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</si>
  <si>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</si>
  <si>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</si>
  <si>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</si>
  <si>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</si>
  <si>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</si>
  <si>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</si>
  <si>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</si>
  <si>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</si>
  <si>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</si>
  <si>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</si>
  <si>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</si>
  <si>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</si>
  <si>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</si>
  <si>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</si>
  <si>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</si>
  <si>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</si>
  <si>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</si>
  <si>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</si>
  <si>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</si>
  <si>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</si>
  <si>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</si>
  <si>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</si>
  <si>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</si>
  <si>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</si>
  <si>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</si>
  <si>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</si>
  <si>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</si>
  <si>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</si>
  <si>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</si>
  <si>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</si>
  <si>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</si>
  <si>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</si>
  <si>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</si>
  <si>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</si>
  <si>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</si>
  <si>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</si>
  <si>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</si>
  <si>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</si>
  <si>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</si>
  <si>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</si>
  <si>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</si>
  <si>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</si>
  <si>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</si>
  <si>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</si>
  <si>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</si>
  <si>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</si>
  <si>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</si>
  <si>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</si>
  <si>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</si>
  <si>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</si>
  <si>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</si>
  <si>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</si>
  <si>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</si>
  <si>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</si>
  <si>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</si>
  <si>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</si>
  <si>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</si>
  <si>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</si>
  <si>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</si>
  <si>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</si>
  <si>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</si>
  <si>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</si>
  <si>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</si>
  <si>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</si>
  <si>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</si>
  <si>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</si>
  <si>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</si>
  <si>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</si>
  <si>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</si>
  <si>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</si>
  <si>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</si>
  <si>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</si>
  <si>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</si>
  <si>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</si>
  <si>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</si>
  <si>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</si>
  <si>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</si>
  <si>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</si>
  <si>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</si>
  <si>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</si>
  <si>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</si>
  <si>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</si>
  <si>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</si>
  <si>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</si>
  <si>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</si>
  <si>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</si>
  <si>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</si>
  <si>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</si>
  <si>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</si>
  <si>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</si>
  <si>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</si>
  <si>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</si>
  <si>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</si>
  <si>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</si>
  <si>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</si>
  <si>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</si>
  <si>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</si>
  <si>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</si>
  <si>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</si>
  <si>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</si>
  <si>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</si>
  <si>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</si>
  <si>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</si>
  <si>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</si>
  <si>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</si>
  <si>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</si>
  <si>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</si>
  <si>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</si>
  <si>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</si>
  <si>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</si>
  <si>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</si>
  <si>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</si>
  <si>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</si>
  <si>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</si>
  <si>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</si>
  <si>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</si>
  <si>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</si>
  <si>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</si>
  <si>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</si>
  <si>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</si>
  <si>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</si>
  <si>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</si>
  <si>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</si>
  <si>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</si>
  <si>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</si>
  <si>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</si>
  <si>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</si>
  <si>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</si>
  <si>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</si>
  <si>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</si>
  <si>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</si>
  <si>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</si>
  <si>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</si>
  <si>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</si>
  <si>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</si>
  <si>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</si>
  <si>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</si>
  <si>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</si>
  <si>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</si>
  <si>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</si>
  <si>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</si>
  <si>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</si>
  <si>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</si>
  <si>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</si>
  <si>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</si>
  <si>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</si>
  <si>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</si>
  <si>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</si>
  <si>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</si>
  <si>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</si>
  <si>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</si>
  <si>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</si>
  <si>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</si>
  <si>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</si>
  <si>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</si>
  <si>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</si>
  <si>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</si>
  <si>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</si>
  <si>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</si>
  <si>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</si>
  <si>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</si>
  <si>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</si>
  <si>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</si>
  <si>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</si>
  <si>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</si>
  <si>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</si>
  <si>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</si>
  <si>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</si>
  <si>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</si>
  <si>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</si>
  <si>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</si>
  <si>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</si>
  <si>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</si>
  <si>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</si>
  <si>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</si>
  <si>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</si>
  <si>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</si>
  <si>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</si>
  <si>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</si>
  <si>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</si>
  <si>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</si>
  <si>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</si>
  <si>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</si>
  <si>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</si>
  <si>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</si>
  <si>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</si>
  <si>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</si>
  <si>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</si>
  <si>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</si>
  <si>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</si>
  <si>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</si>
  <si>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</si>
  <si>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</si>
  <si>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</si>
  <si>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</si>
  <si>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</si>
  <si>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</si>
  <si>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</si>
  <si>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</si>
  <si>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</si>
  <si>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</si>
  <si>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</si>
  <si>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</si>
  <si>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</si>
  <si>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</si>
  <si>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</si>
  <si>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</si>
  <si>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</si>
  <si>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</si>
  <si>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</si>
  <si>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</si>
  <si>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</si>
  <si>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</si>
  <si>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</si>
  <si>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</si>
  <si>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</si>
  <si>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</si>
  <si>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</si>
  <si>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</si>
  <si>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</si>
  <si>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</si>
  <si>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</si>
  <si>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</si>
  <si>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</si>
  <si>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</si>
  <si>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</si>
  <si>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</si>
  <si>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</si>
  <si>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</si>
  <si>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</si>
  <si>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</si>
  <si>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</si>
  <si>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</si>
  <si>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</si>
  <si>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</si>
  <si>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</si>
  <si>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</si>
  <si>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</si>
  <si>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</si>
  <si>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</si>
  <si>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</si>
  <si>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</si>
  <si>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</si>
  <si>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</si>
  <si>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</si>
  <si>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</si>
  <si>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</si>
  <si>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</si>
  <si>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</si>
  <si>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</si>
  <si>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</si>
  <si>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</si>
  <si>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</si>
  <si>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</si>
  <si>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</si>
  <si>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</si>
  <si>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</si>
  <si>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</si>
  <si>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</si>
  <si>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</si>
  <si>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</si>
  <si>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</si>
  <si>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</si>
  <si>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</si>
  <si>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</si>
  <si>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</si>
  <si>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</si>
  <si>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</si>
  <si>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</si>
  <si>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</si>
  <si>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</si>
  <si>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</si>
  <si>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</si>
  <si>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</si>
  <si>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</si>
  <si>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</si>
  <si>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</si>
  <si>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</si>
  <si>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</si>
  <si>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</si>
  <si>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</si>
  <si>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</si>
  <si>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</si>
  <si>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</si>
  <si>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</si>
  <si>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</si>
  <si>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</si>
  <si>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</si>
  <si>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</si>
  <si>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</si>
  <si>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</si>
  <si>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</si>
  <si>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</si>
  <si>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</si>
  <si>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</si>
  <si>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</si>
  <si>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</si>
  <si>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</si>
  <si>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</si>
  <si>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</si>
  <si>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</si>
  <si>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</si>
  <si>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</si>
  <si>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</si>
  <si>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</si>
  <si>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</si>
  <si>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</si>
  <si>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</si>
  <si>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</si>
  <si>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</si>
  <si>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</si>
  <si>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</si>
  <si>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</si>
  <si>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</si>
  <si>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</si>
  <si>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</si>
  <si>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</si>
  <si>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</si>
  <si>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</si>
  <si>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</si>
  <si>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</si>
  <si>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</si>
  <si>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</si>
  <si>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</si>
  <si>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</si>
  <si>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</si>
  <si>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</si>
  <si>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</si>
  <si>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</si>
  <si>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</si>
  <si>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</si>
  <si>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</si>
  <si>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</si>
  <si>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</si>
  <si>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</si>
  <si>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</si>
  <si>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</si>
  <si>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</si>
  <si>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</si>
  <si>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</si>
  <si>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</si>
  <si>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</si>
  <si>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</si>
  <si>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</si>
  <si>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</si>
  <si>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</si>
  <si>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</si>
  <si>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</si>
  <si>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</si>
  <si>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</si>
  <si>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</si>
  <si>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</si>
  <si>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</si>
  <si>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</si>
  <si>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</si>
  <si>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</si>
  <si>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</si>
  <si>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</si>
  <si>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</si>
  <si>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</si>
  <si>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</si>
  <si>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</si>
  <si>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</si>
  <si>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</si>
  <si>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</si>
  <si>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</si>
  <si>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</si>
  <si>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</si>
  <si>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</si>
  <si>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</si>
  <si>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</si>
  <si>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</si>
  <si>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</si>
  <si>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</si>
  <si>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</si>
  <si>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</si>
  <si>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</si>
  <si>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</si>
  <si>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</si>
  <si>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</si>
  <si>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</si>
  <si>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</si>
  <si>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</si>
  <si>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</si>
  <si>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</si>
  <si>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</si>
  <si>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</si>
  <si>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</si>
  <si>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</si>
  <si>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</si>
  <si>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</si>
  <si>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</si>
  <si>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</si>
  <si>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</si>
  <si>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</si>
  <si>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</si>
  <si>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</si>
  <si>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</si>
  <si>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</si>
  <si>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</si>
  <si>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</si>
  <si>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</si>
  <si>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</si>
  <si>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</si>
  <si>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</si>
  <si>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</si>
  <si>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</si>
  <si>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</si>
  <si>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</si>
  <si>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</si>
  <si>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</si>
  <si>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</si>
  <si>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</si>
  <si>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</si>
  <si>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</si>
  <si>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</si>
  <si>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</si>
  <si>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</si>
  <si>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</si>
  <si>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</si>
  <si>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</si>
  <si>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</si>
  <si>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</si>
  <si>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</si>
  <si>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</si>
  <si>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</si>
  <si>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</si>
  <si>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</si>
  <si>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</si>
  <si>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</si>
  <si>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</si>
  <si>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</si>
  <si>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</si>
  <si>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</si>
  <si>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</si>
  <si>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</si>
  <si>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</si>
  <si>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</si>
  <si>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</si>
  <si>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</si>
  <si>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</si>
  <si>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</si>
  <si>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</si>
  <si>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</si>
  <si>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</si>
  <si>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</si>
  <si>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</si>
  <si>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</si>
  <si>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</si>
  <si>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</si>
  <si>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</si>
  <si>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</si>
  <si>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</si>
  <si>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</si>
  <si>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</si>
  <si>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</si>
  <si>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</si>
  <si>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</si>
  <si>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</si>
  <si>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</si>
  <si>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</si>
  <si>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</si>
  <si>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</si>
  <si>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</si>
  <si>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</si>
  <si>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</si>
  <si>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</si>
  <si>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</si>
  <si>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</si>
  <si>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</si>
  <si>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</si>
  <si>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</si>
  <si>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</si>
  <si>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</si>
  <si>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</si>
  <si>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</si>
  <si>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</si>
  <si>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</si>
  <si>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</si>
  <si>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</si>
  <si>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</si>
  <si>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</si>
  <si>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</si>
  <si>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</si>
  <si>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</si>
  <si>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</si>
  <si>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</si>
  <si>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</si>
  <si>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</si>
  <si>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</si>
  <si>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</si>
  <si>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</si>
  <si>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</si>
  <si>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</si>
  <si>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</si>
  <si>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</si>
  <si>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</si>
  <si>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</si>
  <si>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</si>
  <si>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</si>
  <si>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</si>
  <si>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</si>
  <si>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</si>
  <si>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</si>
  <si>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</si>
  <si>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</si>
  <si>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</si>
  <si>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</si>
  <si>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</si>
  <si>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</si>
  <si>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</si>
  <si>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</si>
  <si>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</si>
  <si>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</si>
  <si>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</si>
  <si>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</si>
  <si>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</si>
  <si>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</si>
  <si>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</si>
  <si>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</si>
  <si>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</si>
  <si>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</si>
  <si>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</si>
  <si>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</si>
  <si>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</si>
  <si>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</si>
  <si>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</si>
  <si>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</si>
  <si>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</si>
  <si>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</si>
  <si>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</si>
  <si>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</si>
  <si>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</si>
  <si>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</si>
  <si>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</si>
  <si>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</si>
  <si>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</si>
  <si>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</si>
  <si>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</si>
  <si>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</si>
  <si>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</si>
  <si>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</si>
  <si>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</si>
  <si>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</si>
  <si>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</si>
  <si>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</si>
  <si>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</si>
  <si>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</si>
  <si>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</si>
  <si>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</si>
  <si>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</si>
  <si>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</si>
  <si>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</si>
  <si>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</si>
  <si>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</si>
  <si>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</si>
  <si>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</si>
  <si>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</si>
  <si>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</si>
  <si>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</si>
  <si>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</si>
  <si>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</si>
  <si>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</si>
  <si>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</si>
  <si>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</si>
  <si>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</si>
  <si>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</si>
  <si>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</si>
  <si>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</si>
  <si>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</si>
  <si>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</si>
  <si>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</si>
  <si>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</si>
  <si>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</si>
  <si>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</si>
  <si>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</si>
  <si>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</si>
  <si>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</si>
  <si>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</si>
  <si>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</si>
  <si>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</si>
  <si>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</si>
  <si>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</si>
  <si>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</si>
  <si>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</si>
  <si>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</si>
  <si>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</si>
  <si>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</si>
  <si>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</si>
  <si>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</si>
  <si>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</si>
  <si>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</si>
  <si>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</si>
  <si>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</si>
  <si>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</si>
  <si>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</si>
  <si>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</si>
  <si>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</si>
  <si>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</si>
  <si>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</si>
  <si>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</si>
  <si>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</si>
  <si>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</si>
  <si>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</si>
  <si>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</si>
  <si>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</si>
  <si>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</si>
  <si>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</si>
  <si>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</si>
  <si>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</si>
  <si>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</si>
  <si>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</si>
  <si>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</si>
  <si>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</si>
  <si>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</si>
  <si>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</si>
  <si>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</si>
  <si>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</si>
  <si>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</si>
  <si>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</si>
  <si>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</si>
  <si>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</si>
  <si>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</si>
  <si>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</si>
  <si>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</si>
  <si>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</si>
  <si>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</si>
  <si>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</si>
  <si>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</si>
  <si>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</si>
  <si>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</si>
  <si>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</si>
  <si>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</si>
  <si>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</si>
  <si>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</si>
  <si>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</si>
  <si>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</si>
  <si>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</si>
  <si>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</si>
  <si>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</si>
  <si>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</si>
  <si>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</si>
  <si>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</si>
  <si>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</si>
  <si>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</si>
  <si>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</si>
  <si>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</si>
  <si>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</si>
  <si>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</si>
  <si>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</si>
  <si>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</si>
  <si>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</si>
  <si>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</si>
  <si>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</si>
  <si>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</si>
  <si>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</si>
  <si>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</si>
  <si>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</si>
  <si>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</si>
  <si>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</si>
  <si>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</si>
  <si>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</si>
  <si>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</si>
  <si>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</si>
  <si>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</si>
  <si>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</si>
  <si>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</si>
  <si>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</si>
  <si>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</si>
  <si>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</si>
  <si>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</si>
  <si>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</si>
  <si>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</si>
  <si>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</si>
  <si>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</si>
  <si>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</si>
  <si>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</si>
  <si>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</si>
  <si>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</si>
  <si>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</si>
  <si>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</si>
  <si>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</si>
  <si>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</si>
  <si>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</si>
  <si>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</si>
  <si>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</si>
  <si>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</si>
  <si>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</si>
  <si>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</si>
  <si>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</si>
  <si>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</si>
  <si>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</si>
  <si>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</si>
  <si>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</si>
  <si>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</si>
  <si>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</si>
  <si>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</si>
  <si>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</si>
  <si>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</si>
  <si>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</si>
  <si>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</si>
  <si>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</si>
  <si>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</si>
  <si>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</si>
  <si>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</si>
  <si>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</si>
  <si>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</si>
  <si>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</si>
  <si>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</si>
  <si>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</si>
  <si>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</si>
  <si>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</si>
  <si>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</si>
  <si>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</si>
  <si>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</si>
  <si>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</si>
  <si>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</si>
  <si>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</si>
  <si>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</si>
  <si>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</si>
  <si>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</si>
  <si>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</si>
  <si>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</si>
  <si>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</si>
  <si>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</si>
  <si>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</si>
  <si>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</si>
  <si>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</si>
  <si>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</si>
  <si>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</si>
  <si>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</si>
  <si>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</si>
  <si>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</si>
  <si>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</si>
  <si>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</si>
  <si>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</si>
  <si>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</si>
  <si>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</si>
  <si>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</si>
  <si>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</si>
  <si>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</si>
  <si>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</si>
  <si>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</si>
  <si>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</si>
  <si>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</si>
  <si>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</si>
  <si>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</si>
  <si>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</si>
  <si>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</si>
  <si>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</si>
  <si>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</si>
  <si>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</si>
  <si>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</si>
  <si>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</si>
  <si>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</si>
  <si>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</si>
  <si>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</si>
  <si>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</si>
  <si>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</si>
  <si>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</si>
  <si>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</si>
  <si>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</si>
  <si>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</si>
  <si>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</si>
  <si>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</si>
  <si>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</si>
  <si>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</si>
  <si>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</si>
  <si>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</si>
  <si>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</si>
  <si>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</si>
  <si>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</si>
  <si>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</si>
  <si>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</si>
  <si>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</si>
  <si>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</si>
  <si>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</si>
  <si>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</si>
  <si>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</si>
  <si>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</si>
  <si>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</si>
  <si>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</si>
  <si>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</si>
  <si>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</si>
  <si>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</si>
  <si>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</si>
  <si>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</si>
  <si>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</si>
  <si>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</si>
  <si>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</si>
  <si>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</si>
  <si>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</si>
  <si>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</si>
  <si>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</si>
  <si>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</si>
  <si>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</si>
  <si>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</si>
  <si>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</si>
  <si>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</si>
  <si>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</si>
  <si>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</si>
  <si>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</si>
  <si>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</si>
  <si>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</si>
  <si>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</si>
  <si>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</si>
  <si>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</si>
  <si>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</si>
  <si>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</si>
  <si>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</si>
  <si>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</si>
  <si>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</si>
  <si>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</si>
  <si>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</si>
  <si>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</si>
  <si>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</si>
  <si>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</si>
  <si>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</si>
  <si>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</si>
  <si>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</si>
  <si>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</si>
  <si>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</si>
  <si>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</si>
  <si>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</si>
  <si>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</si>
  <si>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</si>
  <si>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</si>
  <si>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</si>
  <si>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</si>
  <si>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</si>
  <si>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</si>
  <si>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</si>
  <si>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</si>
  <si>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</si>
  <si>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</si>
  <si>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</si>
  <si>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</si>
  <si>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</si>
  <si>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</si>
  <si>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</si>
  <si>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</si>
  <si>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</si>
  <si>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</si>
  <si>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</si>
  <si>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</si>
  <si>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</si>
  <si>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</si>
  <si>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</si>
  <si>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</si>
  <si>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</si>
  <si>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</si>
  <si>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</si>
  <si>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</si>
  <si>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</si>
  <si>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</si>
  <si>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</si>
  <si>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</si>
  <si>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</si>
  <si>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</si>
  <si>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</si>
  <si>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</si>
  <si>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</si>
  <si>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</si>
  <si>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</si>
  <si>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</si>
  <si>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</si>
  <si>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</si>
  <si>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</si>
  <si>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</si>
  <si>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</si>
  <si>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</si>
  <si>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</si>
  <si>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</si>
  <si>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</si>
  <si>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</si>
  <si>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</si>
  <si>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</si>
  <si>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</si>
  <si>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</si>
  <si>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</si>
  <si>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</si>
  <si>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</si>
  <si>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</si>
  <si>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</si>
  <si>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</si>
  <si>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</si>
  <si>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</si>
  <si>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</si>
  <si>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</si>
  <si>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</si>
  <si>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</si>
  <si>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</si>
  <si>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</si>
  <si>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</si>
  <si>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</si>
  <si>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</si>
  <si>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</si>
  <si>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</si>
  <si>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</si>
  <si>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</si>
  <si>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</si>
  <si>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</si>
  <si>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</si>
  <si>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</si>
  <si>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</si>
  <si>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</si>
  <si>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</si>
  <si>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</si>
  <si>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</si>
  <si>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</si>
  <si>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</si>
  <si>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</si>
  <si>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</si>
  <si>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</si>
  <si>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</si>
  <si>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</si>
  <si>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</si>
  <si>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</si>
  <si>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</si>
  <si>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</si>
  <si>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</si>
  <si>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</si>
  <si>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</si>
  <si>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</si>
  <si>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</si>
  <si>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</si>
  <si>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</si>
  <si>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</si>
  <si>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</si>
  <si>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</si>
  <si>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</si>
  <si>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</si>
  <si>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</si>
  <si>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</si>
  <si>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</si>
  <si>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</si>
  <si>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</si>
  <si>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</si>
  <si>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</si>
  <si>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</si>
  <si>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</si>
  <si>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</si>
  <si>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</si>
  <si>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</si>
  <si>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</si>
  <si>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</si>
  <si>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</si>
  <si>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</si>
  <si>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</si>
  <si>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</si>
  <si>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</si>
  <si>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</si>
  <si>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</si>
  <si>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</si>
  <si>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</si>
  <si>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</si>
  <si>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</si>
  <si>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</si>
  <si>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</si>
  <si>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</si>
  <si>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</si>
  <si>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</si>
  <si>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</si>
  <si>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</si>
  <si>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</si>
  <si>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</si>
  <si>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</si>
  <si>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</si>
  <si>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</si>
  <si>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</si>
  <si>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</si>
  <si>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</si>
  <si>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</si>
  <si>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</si>
  <si>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</si>
  <si>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</si>
  <si>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</si>
  <si>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</si>
  <si>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</si>
  <si>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</si>
  <si>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</si>
  <si>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</si>
  <si>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</si>
  <si>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</si>
  <si>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</si>
  <si>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</si>
  <si>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</si>
  <si>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</si>
  <si>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</si>
  <si>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</si>
  <si>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</si>
  <si>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</si>
  <si>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</si>
  <si>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</si>
  <si>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</si>
  <si>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</si>
  <si>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</si>
  <si>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</si>
  <si>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</si>
  <si>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</si>
  <si>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</si>
  <si>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</si>
  <si>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</si>
  <si>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</si>
  <si>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</si>
  <si>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</si>
  <si>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</si>
  <si>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</si>
  <si>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</si>
  <si>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</si>
  <si>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</si>
  <si>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</si>
  <si>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</si>
  <si>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</si>
  <si>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</si>
  <si>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</si>
  <si>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</si>
  <si>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</si>
  <si>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</si>
  <si>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</si>
  <si>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</si>
  <si>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</si>
  <si>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</si>
  <si>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</si>
  <si>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</si>
  <si>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</si>
  <si>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</si>
  <si>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</si>
  <si>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</si>
  <si>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</si>
  <si>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</si>
  <si>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</si>
  <si>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</si>
  <si>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</si>
  <si>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</si>
  <si>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</si>
  <si>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</si>
  <si>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</si>
  <si>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</si>
  <si>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</si>
  <si>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</si>
  <si>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</si>
  <si>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</si>
  <si>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</si>
  <si>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</si>
  <si>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</si>
  <si>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</si>
  <si>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</si>
  <si>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</si>
  <si>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</si>
  <si>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</si>
  <si>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</si>
  <si>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</si>
  <si>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</si>
  <si>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</si>
  <si>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</si>
  <si>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</si>
  <si>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</si>
  <si>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</si>
  <si>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</si>
  <si>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</si>
  <si>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</si>
  <si>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</si>
  <si>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</si>
  <si>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</si>
  <si>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</si>
  <si>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</si>
  <si>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</si>
  <si>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</si>
  <si>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</si>
  <si>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</si>
  <si>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</si>
  <si>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</si>
  <si>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</si>
  <si>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</si>
  <si>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</si>
  <si>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</si>
  <si>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</si>
  <si>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</si>
  <si>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</si>
  <si>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</si>
  <si>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</si>
  <si>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</si>
  <si>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</si>
  <si>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</si>
  <si>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</si>
  <si>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</si>
  <si>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</si>
  <si>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</si>
  <si>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</si>
  <si>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</si>
  <si>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</si>
  <si>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</si>
  <si>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</si>
  <si>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</si>
  <si>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</si>
  <si>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</si>
  <si>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</si>
  <si>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</si>
  <si>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</si>
  <si>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</si>
  <si>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</si>
  <si>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</si>
  <si>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</si>
  <si>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</si>
  <si>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</si>
  <si>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</si>
  <si>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</si>
  <si>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</si>
  <si>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</si>
  <si>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</si>
  <si>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</si>
  <si>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</si>
  <si>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</si>
  <si>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</si>
  <si>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</si>
  <si>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</si>
  <si>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</si>
  <si>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</si>
  <si>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</si>
  <si>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</si>
  <si>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</si>
  <si>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</si>
  <si>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</si>
  <si>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</si>
  <si>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</si>
  <si>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</si>
  <si>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</si>
  <si>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</si>
  <si>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</si>
  <si>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</si>
  <si>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</si>
  <si>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</si>
  <si>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</si>
  <si>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</si>
  <si>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</si>
  <si>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</si>
  <si>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</si>
  <si>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</si>
  <si>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</si>
  <si>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</si>
  <si>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</si>
  <si>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</si>
  <si>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</si>
  <si>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</si>
  <si>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</si>
  <si>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</si>
  <si>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</si>
  <si>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</si>
  <si>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</si>
  <si>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</si>
  <si>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</si>
  <si>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</si>
  <si>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</si>
  <si>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</si>
  <si>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</si>
  <si>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</si>
  <si>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</si>
  <si>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</si>
  <si>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</si>
  <si>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</si>
  <si>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</si>
  <si>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</si>
  <si>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</si>
  <si>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</si>
  <si>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</si>
  <si>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</si>
  <si>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</si>
  <si>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</si>
  <si>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</si>
  <si>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</si>
  <si>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</si>
  <si>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</si>
  <si>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</si>
  <si>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</si>
  <si>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</si>
  <si>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</si>
  <si>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</si>
  <si>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</si>
  <si>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</si>
  <si>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</si>
  <si>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</si>
  <si>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</si>
  <si>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</si>
  <si>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</si>
  <si>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</si>
  <si>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</si>
  <si>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</si>
  <si>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</si>
  <si>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</si>
  <si>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</si>
  <si>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</si>
  <si>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</si>
  <si>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</si>
  <si>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</si>
  <si>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</si>
  <si>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</si>
  <si>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</si>
  <si>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</si>
  <si>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</si>
  <si>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</si>
  <si>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</si>
  <si>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</si>
  <si>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</si>
  <si>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</si>
  <si>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</si>
  <si>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</si>
  <si>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</si>
  <si>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</si>
  <si>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</si>
  <si>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</si>
  <si>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</si>
  <si>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</si>
  <si>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</si>
  <si>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</si>
  <si>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</si>
  <si>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</si>
  <si>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</si>
  <si>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</si>
  <si>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</si>
  <si>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</si>
  <si>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</si>
  <si>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</si>
  <si>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</si>
  <si>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</si>
  <si>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</si>
  <si>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</si>
  <si>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</si>
  <si>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</si>
  <si>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</si>
  <si>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</si>
  <si>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</si>
  <si>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</si>
  <si>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</si>
  <si>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</si>
  <si>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</si>
  <si>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</si>
  <si>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</si>
  <si>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</si>
  <si>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</si>
  <si>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</si>
  <si>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</si>
  <si>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</si>
  <si>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</si>
  <si>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</si>
  <si>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</si>
  <si>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</si>
  <si>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</si>
  <si>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</si>
  <si>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</si>
  <si>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</si>
  <si>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</si>
  <si>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</si>
  <si>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</si>
  <si>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</si>
  <si>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</si>
  <si>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</si>
  <si>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</si>
  <si>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</si>
  <si>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</si>
  <si>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</si>
  <si>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</si>
  <si>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</si>
  <si>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</si>
  <si>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</si>
  <si>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</si>
  <si>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</si>
  <si>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</si>
  <si>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</si>
  <si>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</si>
  <si>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</si>
  <si>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</si>
  <si>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</si>
  <si>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</si>
  <si>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</si>
  <si>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</si>
  <si>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</si>
  <si>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</si>
  <si>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</si>
  <si>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</si>
  <si>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</si>
  <si>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</si>
  <si>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</si>
  <si>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</si>
  <si>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</si>
  <si>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</si>
  <si>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</si>
  <si>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</si>
  <si>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</si>
  <si>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</si>
  <si>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</si>
  <si>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</si>
  <si>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</si>
  <si>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</si>
  <si>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</si>
  <si>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</si>
  <si>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</si>
  <si>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</si>
  <si>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</si>
  <si>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</si>
  <si>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</si>
  <si>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</si>
  <si>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</si>
  <si>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</si>
  <si>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</si>
  <si>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</si>
  <si>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</si>
  <si>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</si>
  <si>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</si>
  <si>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</si>
  <si>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</si>
  <si>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</si>
  <si>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</si>
  <si>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</si>
  <si>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</si>
  <si>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</si>
  <si>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</si>
  <si>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</si>
  <si>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</si>
  <si>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</si>
  <si>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</si>
  <si>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</si>
  <si>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</si>
  <si>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</si>
  <si>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</si>
  <si>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</si>
  <si>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</si>
  <si>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</si>
  <si>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</si>
  <si>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</si>
  <si>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</si>
  <si>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</si>
  <si>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</si>
  <si>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</si>
  <si>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</si>
  <si>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</si>
  <si>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</si>
  <si>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</si>
  <si>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</si>
  <si>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</si>
  <si>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</si>
  <si>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</si>
  <si>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</si>
  <si>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</si>
  <si>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</si>
  <si>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</si>
  <si>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</si>
  <si>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</si>
  <si>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</si>
  <si>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</si>
  <si>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</si>
  <si>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</si>
  <si>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</si>
  <si>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</si>
  <si>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</si>
  <si>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</si>
  <si>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</si>
  <si>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</si>
  <si>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</si>
  <si>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</si>
  <si>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</si>
  <si>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</si>
  <si>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</si>
  <si>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</si>
  <si>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</si>
  <si>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</si>
  <si>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</si>
  <si>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</si>
  <si>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</si>
  <si>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</si>
  <si>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</si>
  <si>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</si>
  <si>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</si>
  <si>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</si>
  <si>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</si>
  <si>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</si>
  <si>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</si>
  <si>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</si>
  <si>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</si>
  <si>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</si>
  <si>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</si>
  <si>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</si>
  <si>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</si>
  <si>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</si>
  <si>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</si>
  <si>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</si>
  <si>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</si>
  <si>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</si>
  <si>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</si>
  <si>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</si>
  <si>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</si>
  <si>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</si>
  <si>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</si>
  <si>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</si>
  <si>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</si>
  <si>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</si>
  <si>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</si>
  <si>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</si>
  <si>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</si>
  <si>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</si>
  <si>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</si>
  <si>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</si>
  <si>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</si>
  <si>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</si>
  <si>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</si>
  <si>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</si>
  <si>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</si>
  <si>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</si>
  <si>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</si>
  <si>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</si>
  <si>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</si>
  <si>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</si>
  <si>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</si>
  <si>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</si>
  <si>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</si>
  <si>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</si>
  <si>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</si>
  <si>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</si>
  <si>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</si>
  <si>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</si>
  <si>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</si>
  <si>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</si>
  <si>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</si>
  <si>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</si>
  <si>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</si>
  <si>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</si>
  <si>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</si>
  <si>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</si>
  <si>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</si>
  <si>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</si>
  <si>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</si>
  <si>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</si>
  <si>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</si>
  <si>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</si>
  <si>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</si>
  <si>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</si>
  <si>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</si>
  <si>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</si>
  <si>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</si>
  <si>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</si>
  <si>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</si>
  <si>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</si>
  <si>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</si>
  <si>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</si>
  <si>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</si>
  <si>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</si>
  <si>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</si>
  <si>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</si>
  <si>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</si>
  <si>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</si>
  <si>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</si>
  <si>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</si>
  <si>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</si>
  <si>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</si>
  <si>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</si>
  <si>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</si>
  <si>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</si>
  <si>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</si>
  <si>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</si>
  <si>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</si>
  <si>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</si>
  <si>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</si>
  <si>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</si>
  <si>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</si>
  <si>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</si>
  <si>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</si>
  <si>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</si>
  <si>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</si>
  <si>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</si>
  <si>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</si>
  <si>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</si>
  <si>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</si>
  <si>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</si>
  <si>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</si>
  <si>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</si>
  <si>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</si>
  <si>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</si>
  <si>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</si>
  <si>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</si>
  <si>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</si>
  <si>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</si>
  <si>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</si>
  <si>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</si>
  <si>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</si>
  <si>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</si>
  <si>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</si>
  <si>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</si>
  <si>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</si>
  <si>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</si>
  <si>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</si>
  <si>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</si>
  <si>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</si>
  <si>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</si>
  <si>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</si>
  <si>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</si>
  <si>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</si>
  <si>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</si>
  <si>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</si>
  <si>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</si>
  <si>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</si>
  <si>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</si>
  <si>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</si>
  <si>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</si>
  <si>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</si>
  <si>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</si>
  <si>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</si>
  <si>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</si>
  <si>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</si>
  <si>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</si>
  <si>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</si>
  <si>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</si>
  <si>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</si>
  <si>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</si>
  <si>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</si>
  <si>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</si>
  <si>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</si>
  <si>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</si>
  <si>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</si>
  <si>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</si>
  <si>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</si>
  <si>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</si>
  <si>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</si>
  <si>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</si>
  <si>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</si>
  <si>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</si>
  <si>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</si>
  <si>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</si>
  <si>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</si>
  <si>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</si>
  <si>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</si>
  <si>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</si>
  <si>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</si>
  <si>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</si>
  <si>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</si>
  <si>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</si>
  <si>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</si>
  <si>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</si>
  <si>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</si>
  <si>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</si>
  <si>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</si>
  <si>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</si>
  <si>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</si>
  <si>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</si>
  <si>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</si>
  <si>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</si>
  <si>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</si>
  <si>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</si>
  <si>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</si>
  <si>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</si>
  <si>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</si>
  <si>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</si>
  <si>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</si>
  <si>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</si>
  <si>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</si>
  <si>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</si>
  <si>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</si>
  <si>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</si>
  <si>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</si>
  <si>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</si>
  <si>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</si>
  <si>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</si>
  <si>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</si>
  <si>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</si>
  <si>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</si>
  <si>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</si>
  <si>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</si>
  <si>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</si>
  <si>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</si>
  <si>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</si>
  <si>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</si>
  <si>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</si>
  <si>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</si>
  <si>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</si>
  <si>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</si>
  <si>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</si>
  <si>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</si>
  <si>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</si>
  <si>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</si>
  <si>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</si>
  <si>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</si>
  <si>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</si>
  <si>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</si>
  <si>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</si>
  <si>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</si>
  <si>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</si>
  <si>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</si>
  <si>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</si>
  <si>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</si>
  <si>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</si>
  <si>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</si>
  <si>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</si>
  <si>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</si>
  <si>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</si>
  <si>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</si>
  <si>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</si>
  <si>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</si>
  <si>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</si>
  <si>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</si>
  <si>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</si>
  <si>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</si>
  <si>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</si>
  <si>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</si>
  <si>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</si>
  <si>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</si>
  <si>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</si>
  <si>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</si>
  <si>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</si>
  <si>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</si>
  <si>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</si>
  <si>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</si>
  <si>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</si>
  <si>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</si>
  <si>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</si>
  <si>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</si>
  <si>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</si>
  <si>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</si>
  <si>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</si>
  <si>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</si>
  <si>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</si>
  <si>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</si>
  <si>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</si>
  <si>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</si>
  <si>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</si>
  <si>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</si>
  <si>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</si>
  <si>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</si>
  <si>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</si>
  <si>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</si>
  <si>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</si>
  <si>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</si>
  <si>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</si>
  <si>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</si>
  <si>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</si>
  <si>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</si>
  <si>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</si>
  <si>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</si>
  <si>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</si>
  <si>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</si>
  <si>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</si>
  <si>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</si>
  <si>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</si>
  <si>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</si>
  <si>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</si>
  <si>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</si>
  <si>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</si>
  <si>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</si>
  <si>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</si>
  <si>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</si>
  <si>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</si>
  <si>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</si>
  <si>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</si>
  <si>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</si>
  <si>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</si>
  <si>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</si>
  <si>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</si>
  <si>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</si>
  <si>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</si>
  <si>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</si>
  <si>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</si>
  <si>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</si>
  <si>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</si>
  <si>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</si>
  <si>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</si>
  <si>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</si>
  <si>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</si>
  <si>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</si>
  <si>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</si>
  <si>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</si>
  <si>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</si>
  <si>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</si>
  <si>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</si>
  <si>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</si>
  <si>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</si>
  <si>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</si>
  <si>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</si>
  <si>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</si>
  <si>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</si>
  <si>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</si>
  <si>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</si>
  <si>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</si>
  <si>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</si>
  <si>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</si>
  <si>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</si>
  <si>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</si>
  <si>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</si>
  <si>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</si>
  <si>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</si>
  <si>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</si>
  <si>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</si>
  <si>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</si>
  <si>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</si>
  <si>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</si>
  <si>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</si>
  <si>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</si>
  <si>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</si>
  <si>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</si>
  <si>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</si>
  <si>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</si>
  <si>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</si>
  <si>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</si>
  <si>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</si>
  <si>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</si>
  <si>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</si>
  <si>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</si>
  <si>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</si>
  <si>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</si>
  <si>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</si>
  <si>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</si>
  <si>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</si>
  <si>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</si>
  <si>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</si>
  <si>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</si>
  <si>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</si>
  <si>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</si>
  <si>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</si>
  <si>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</si>
  <si>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</si>
  <si>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</si>
  <si>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</si>
  <si>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</si>
  <si>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</si>
  <si>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</si>
  <si>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</si>
  <si>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</si>
  <si>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</si>
  <si>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</si>
  <si>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</si>
  <si>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</si>
  <si>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</si>
  <si>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</si>
  <si>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</si>
  <si>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</si>
  <si>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</si>
  <si>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</si>
  <si>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</si>
  <si>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</si>
  <si>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</si>
  <si>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</si>
  <si>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</si>
  <si>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</si>
  <si>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</si>
  <si>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</si>
  <si>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</si>
  <si>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</si>
  <si>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</si>
  <si>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</si>
  <si>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</si>
  <si>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</si>
  <si>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</si>
  <si>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</si>
  <si>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</si>
  <si>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</si>
  <si>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</si>
  <si>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</si>
  <si>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</si>
  <si>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</si>
  <si>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</si>
  <si>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</si>
  <si>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</si>
  <si>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</si>
  <si>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</si>
  <si>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</si>
  <si>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</si>
  <si>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</si>
  <si>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</si>
  <si>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</si>
  <si>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</si>
  <si>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</si>
  <si>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</si>
  <si>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</si>
  <si>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</si>
  <si>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</si>
  <si>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</si>
  <si>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</si>
  <si>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</si>
  <si>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</si>
  <si>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</si>
  <si>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</si>
  <si>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</si>
  <si>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</si>
  <si>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</si>
  <si>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</si>
  <si>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</si>
  <si>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</si>
  <si>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</si>
  <si>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</si>
  <si>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</si>
  <si>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</si>
  <si>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</si>
  <si>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</si>
  <si>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</si>
  <si>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</si>
  <si>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</si>
  <si>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</si>
  <si>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</si>
  <si>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</si>
  <si>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</si>
  <si>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</si>
  <si>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</si>
  <si>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</si>
  <si>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</si>
  <si>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</si>
  <si>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</si>
  <si>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</si>
  <si>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</si>
  <si>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</si>
  <si>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</si>
  <si>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</si>
  <si>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</si>
  <si>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</si>
  <si>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</si>
  <si>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</si>
  <si>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</si>
  <si>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</si>
  <si>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</si>
  <si>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</si>
  <si>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</si>
  <si>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</si>
  <si>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</si>
  <si>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</si>
  <si>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</si>
  <si>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</si>
  <si>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</si>
  <si>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</si>
  <si>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</si>
  <si>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</si>
  <si>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</si>
  <si>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</si>
  <si>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</si>
  <si>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</si>
  <si>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</si>
  <si>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</si>
  <si>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</si>
  <si>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</si>
  <si>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</si>
  <si>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</si>
  <si>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</si>
  <si>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</si>
  <si>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</si>
  <si>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</si>
  <si>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</si>
  <si>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</si>
  <si>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</si>
  <si>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</si>
  <si>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</si>
  <si>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</si>
  <si>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</si>
  <si>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</si>
  <si>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</si>
  <si>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</si>
  <si>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</si>
  <si>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</si>
  <si>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</si>
  <si>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</si>
  <si>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</si>
  <si>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</si>
  <si>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</si>
  <si>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</si>
  <si>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</si>
  <si>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</si>
  <si>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</si>
  <si>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</si>
  <si>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</si>
  <si>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</si>
  <si>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</si>
  <si>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</si>
  <si>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</si>
  <si>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</si>
  <si>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</si>
  <si>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</si>
  <si>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</si>
  <si>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</si>
  <si>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</si>
  <si>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</si>
  <si>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</si>
  <si>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</si>
  <si>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</si>
  <si>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</si>
  <si>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</si>
  <si>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</si>
  <si>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</si>
  <si>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</si>
  <si>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</si>
  <si>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</si>
  <si>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</si>
  <si>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</si>
  <si>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</si>
  <si>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</si>
  <si>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</si>
  <si>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</si>
  <si>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</si>
  <si>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</si>
  <si>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</si>
  <si>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</si>
  <si>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</si>
  <si>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</si>
  <si>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</si>
  <si>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</si>
  <si>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</si>
  <si>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</si>
  <si>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</si>
  <si>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</si>
  <si>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</si>
  <si>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</si>
  <si>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</si>
  <si>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</si>
  <si>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</si>
  <si>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</si>
  <si>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</si>
  <si>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</si>
  <si>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</si>
  <si>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</si>
  <si>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</si>
  <si>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</si>
  <si>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</si>
  <si>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</si>
  <si>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</si>
  <si>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</si>
  <si>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</si>
  <si>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</si>
  <si>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</si>
  <si>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</si>
  <si>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</si>
  <si>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</si>
  <si>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</si>
  <si>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</si>
  <si>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</si>
  <si>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</si>
  <si>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</si>
  <si>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</si>
  <si>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</si>
  <si>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</si>
  <si>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</si>
  <si>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</si>
  <si>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</si>
  <si>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</si>
  <si>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</si>
  <si>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</si>
  <si>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</si>
  <si>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</si>
  <si>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</si>
  <si>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</si>
  <si>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</si>
  <si>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</si>
  <si>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</si>
  <si>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</si>
  <si>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</si>
  <si>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</si>
  <si>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</si>
  <si>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</si>
  <si>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</si>
  <si>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</si>
  <si>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</si>
  <si>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</si>
  <si>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</si>
  <si>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</si>
  <si>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</si>
  <si>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</si>
  <si>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</si>
  <si>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</si>
  <si>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</si>
  <si>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</si>
  <si>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</si>
  <si>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</si>
  <si>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</si>
  <si>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</si>
  <si>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</si>
  <si>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</si>
  <si>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</si>
  <si>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</si>
  <si>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</si>
  <si>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</si>
  <si>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</si>
  <si>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</si>
  <si>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</si>
  <si>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</si>
  <si>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</si>
  <si>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</si>
  <si>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</si>
  <si>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</si>
  <si>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</si>
  <si>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</si>
  <si>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</si>
  <si>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</si>
  <si>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</si>
  <si>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</si>
  <si>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</si>
  <si>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</si>
  <si>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</si>
  <si>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</si>
  <si>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</si>
  <si>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</si>
  <si>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</si>
  <si>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</si>
  <si>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</si>
  <si>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</si>
  <si>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</si>
  <si>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</si>
  <si>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</si>
  <si>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</si>
  <si>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</si>
  <si>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</si>
  <si>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</si>
  <si>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</si>
  <si>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</si>
  <si>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</si>
  <si>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</si>
  <si>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</si>
  <si>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</si>
  <si>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</si>
  <si>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</si>
  <si>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</si>
  <si>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</si>
  <si>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</si>
  <si>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</si>
  <si>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</si>
  <si>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</si>
  <si>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</si>
  <si>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</si>
  <si>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</si>
  <si>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</si>
  <si>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</si>
  <si>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</si>
  <si>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</si>
  <si>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</si>
  <si>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</si>
  <si>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</si>
  <si>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</si>
  <si>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</si>
  <si>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</si>
  <si>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</si>
  <si>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</si>
  <si>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</si>
  <si>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</si>
  <si>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</si>
  <si>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</si>
  <si>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</si>
  <si>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</si>
  <si>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</si>
  <si>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</si>
  <si>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</si>
  <si>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</si>
  <si>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</si>
  <si>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</si>
  <si>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</si>
  <si>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</si>
  <si>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</si>
  <si>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</si>
  <si>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</si>
  <si>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</si>
  <si>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</si>
  <si>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</si>
  <si>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</si>
  <si>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</si>
  <si>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</si>
  <si>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</si>
  <si>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</si>
  <si>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</si>
  <si>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</si>
  <si>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</si>
  <si>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</si>
  <si>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</si>
  <si>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</si>
  <si>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</si>
  <si>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</si>
  <si>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</si>
  <si>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</si>
  <si>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</si>
  <si>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</si>
  <si>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</si>
  <si>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</si>
  <si>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</si>
  <si>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</si>
  <si>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</si>
  <si>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</si>
  <si>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</si>
  <si>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</si>
  <si>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</si>
  <si>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</si>
  <si>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</si>
  <si>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</si>
  <si>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</si>
  <si>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</si>
  <si>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</si>
  <si>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</si>
  <si>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</si>
  <si>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</si>
  <si>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</si>
  <si>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</si>
  <si>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</si>
  <si>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</si>
  <si>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</si>
  <si>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</si>
  <si>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</si>
  <si>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</si>
  <si>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</si>
  <si>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</si>
  <si>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</si>
  <si>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</si>
  <si>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</si>
  <si>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</si>
  <si>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</si>
  <si>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</si>
  <si>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</si>
  <si>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</si>
  <si>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</si>
  <si>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</si>
  <si>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</si>
  <si>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</si>
  <si>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</si>
  <si>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</si>
  <si>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</si>
  <si>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</si>
  <si>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</si>
  <si>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</si>
  <si>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</si>
  <si>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</si>
  <si>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</si>
  <si>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</si>
  <si>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</si>
  <si>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</si>
  <si>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</si>
  <si>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</si>
  <si>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</si>
  <si>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</si>
  <si>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</si>
  <si>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</si>
  <si>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</si>
  <si>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</si>
  <si>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</si>
  <si>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</si>
  <si>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</si>
  <si>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</si>
  <si>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</si>
  <si>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</si>
  <si>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</si>
  <si>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</si>
  <si>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</si>
  <si>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</si>
  <si>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</si>
  <si>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</si>
  <si>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</si>
  <si>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</si>
  <si>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</si>
  <si>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</si>
  <si>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</si>
  <si>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</si>
  <si>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</si>
  <si>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</si>
  <si>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</si>
  <si>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</si>
  <si>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</si>
  <si>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</si>
  <si>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</si>
  <si>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</si>
  <si>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</si>
  <si>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</si>
  <si>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</si>
  <si>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</si>
  <si>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</si>
  <si>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</si>
  <si>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</si>
  <si>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</si>
  <si>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</si>
  <si>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</si>
  <si>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</si>
  <si>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</si>
  <si>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</si>
  <si>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</si>
  <si>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</si>
  <si>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</si>
  <si>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</si>
  <si>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</si>
  <si>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</si>
  <si>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</si>
  <si>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</si>
  <si>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</si>
  <si>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</si>
  <si>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</si>
  <si>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</si>
  <si>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</si>
  <si>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</si>
  <si>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</si>
  <si>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</si>
  <si>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</si>
  <si>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</si>
  <si>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</si>
  <si>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</si>
  <si>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</si>
  <si>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</si>
  <si>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</si>
  <si>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</si>
  <si>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</si>
  <si>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</si>
  <si>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</si>
  <si>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</si>
  <si>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</si>
  <si>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</si>
  <si>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</si>
  <si>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</si>
  <si>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</si>
  <si>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</si>
  <si>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</si>
  <si>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</si>
  <si>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</si>
  <si>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</si>
  <si>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</si>
  <si>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</si>
  <si>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</si>
  <si>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</si>
  <si>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</si>
  <si>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</si>
  <si>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</si>
  <si>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</si>
  <si>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</si>
  <si>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</si>
  <si>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</si>
  <si>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</si>
  <si>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</si>
  <si>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</si>
  <si>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</si>
  <si>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</si>
  <si>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</si>
  <si>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</si>
  <si>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</si>
  <si>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</si>
  <si>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</si>
  <si>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</si>
  <si>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</si>
  <si>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</si>
  <si>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</si>
  <si>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</si>
  <si>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</si>
  <si>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</si>
  <si>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</si>
  <si>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</si>
  <si>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</si>
  <si>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</si>
  <si>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</si>
  <si>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</si>
  <si>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</si>
  <si>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</si>
  <si>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</si>
  <si>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</si>
  <si>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</si>
  <si>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</si>
  <si>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</si>
  <si>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</si>
  <si>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</si>
  <si>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</si>
  <si>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</si>
  <si>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</si>
  <si>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</si>
  <si>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</si>
  <si>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</si>
  <si>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</si>
  <si>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</si>
  <si>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</si>
  <si>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</si>
  <si>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</si>
  <si>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</si>
  <si>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</si>
  <si>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</si>
  <si>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</si>
  <si>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</si>
  <si>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</si>
  <si>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</si>
  <si>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</si>
  <si>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</si>
  <si>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</si>
  <si>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</si>
  <si>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</si>
  <si>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</si>
  <si>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</si>
  <si>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</si>
  <si>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</si>
  <si>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</si>
  <si>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</si>
  <si>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</si>
  <si>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</si>
  <si>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</si>
  <si>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</si>
  <si>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</si>
  <si>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</si>
  <si>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</si>
  <si>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</si>
  <si>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</si>
  <si>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</si>
  <si>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</si>
  <si>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</si>
  <si>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</si>
  <si>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</si>
  <si>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</si>
  <si>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</si>
  <si>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</si>
  <si>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</si>
  <si>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</si>
  <si>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</si>
  <si>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</si>
  <si>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</si>
  <si>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</si>
  <si>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</si>
  <si>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</si>
  <si>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</si>
  <si>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</si>
  <si>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</si>
  <si>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</si>
  <si>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</si>
  <si>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</si>
  <si>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</si>
  <si>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</si>
  <si>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</si>
  <si>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</si>
  <si>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</si>
  <si>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</si>
  <si>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</si>
  <si>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</si>
  <si>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</si>
  <si>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</si>
  <si>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</si>
  <si>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</si>
  <si>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</si>
  <si>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</si>
  <si>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</si>
  <si>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</si>
  <si>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</si>
  <si>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</si>
  <si>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</si>
  <si>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</si>
  <si>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</si>
  <si>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</si>
  <si>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</si>
  <si>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</si>
  <si>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</si>
  <si>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</si>
  <si>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</si>
  <si>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</si>
  <si>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</si>
  <si>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</si>
  <si>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</si>
  <si>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</si>
  <si>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</si>
  <si>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</si>
  <si>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</si>
  <si>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</si>
  <si>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</si>
  <si>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</si>
  <si>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</si>
  <si>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</si>
  <si>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</si>
  <si>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</si>
  <si>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</si>
  <si>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</si>
  <si>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</si>
  <si>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</si>
  <si>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</si>
  <si>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</si>
  <si>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</si>
  <si>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</si>
  <si>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</si>
  <si>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</si>
  <si>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</si>
  <si>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</si>
  <si>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</si>
  <si>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</si>
  <si>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</si>
  <si>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</si>
  <si>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</si>
  <si>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</si>
  <si>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</si>
  <si>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</si>
  <si>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</si>
  <si>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</si>
  <si>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</si>
  <si>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</si>
  <si>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</si>
  <si>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</si>
  <si>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</si>
  <si>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</si>
  <si>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</si>
  <si>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</si>
  <si>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</si>
  <si>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</si>
  <si>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</si>
  <si>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</si>
  <si>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</si>
  <si>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</si>
  <si>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</si>
  <si>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</si>
  <si>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</si>
  <si>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</si>
  <si>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</si>
  <si>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</si>
  <si>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</si>
  <si>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</si>
  <si>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</si>
  <si>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</si>
  <si>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</si>
  <si>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</si>
  <si>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</si>
  <si>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</si>
  <si>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</si>
  <si>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</si>
  <si>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</si>
  <si>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</si>
  <si>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</si>
  <si>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</si>
  <si>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</si>
  <si>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</si>
  <si>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</si>
  <si>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</si>
  <si>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</si>
  <si>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</si>
  <si>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</si>
  <si>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</si>
  <si>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</si>
  <si>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</si>
  <si>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</si>
  <si>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</si>
  <si>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</si>
  <si>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</si>
  <si>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</si>
  <si>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</si>
  <si>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</si>
  <si>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</si>
  <si>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</si>
  <si>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</si>
  <si>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</si>
  <si>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</si>
  <si>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</si>
  <si>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</si>
  <si>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</si>
  <si>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</si>
  <si>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</si>
  <si>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</si>
  <si>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</si>
  <si>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</si>
  <si>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</si>
  <si>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</si>
  <si>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</si>
  <si>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</si>
  <si>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</si>
  <si>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</si>
  <si>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</si>
  <si>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</si>
  <si>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</si>
  <si>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</si>
  <si>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</si>
  <si>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</si>
  <si>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</si>
  <si>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</si>
  <si>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</si>
  <si>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</si>
  <si>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</si>
  <si>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</si>
  <si>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</si>
  <si>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</si>
  <si>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</si>
  <si>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</si>
  <si>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</si>
  <si>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</si>
  <si>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</si>
  <si>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</si>
  <si>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</si>
  <si>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</si>
  <si>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</si>
  <si>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</si>
  <si>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</si>
  <si>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</si>
  <si>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</si>
  <si>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</si>
  <si>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</si>
  <si>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</si>
  <si>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</si>
  <si>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</si>
  <si>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</si>
  <si>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</si>
  <si>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</si>
  <si>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</si>
  <si>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</si>
  <si>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</si>
  <si>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</si>
  <si>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</si>
  <si>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</si>
  <si>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</si>
  <si>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</si>
  <si>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</si>
  <si>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</si>
  <si>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</si>
  <si>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</si>
  <si>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</si>
  <si>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</si>
  <si>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</si>
  <si>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</si>
  <si>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</si>
  <si>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</si>
  <si>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</si>
  <si>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</si>
  <si>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</si>
  <si>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</si>
  <si>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</si>
  <si>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</si>
  <si>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</si>
  <si>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</si>
  <si>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</si>
  <si>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</si>
  <si>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</si>
  <si>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</si>
  <si>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</si>
  <si>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</si>
  <si>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</si>
  <si>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</si>
  <si>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</si>
  <si>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</si>
  <si>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</si>
  <si>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</si>
  <si>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</si>
  <si>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</si>
  <si>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</si>
  <si>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</si>
  <si>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</si>
  <si>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</si>
  <si>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</si>
  <si>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</si>
  <si>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</si>
  <si>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</si>
  <si>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</si>
  <si>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</si>
  <si>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</si>
  <si>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</si>
  <si>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</si>
  <si>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</si>
  <si>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</si>
  <si>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</si>
  <si>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</si>
  <si>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</si>
  <si>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</si>
  <si>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</si>
  <si>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</si>
  <si>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</si>
  <si>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</si>
  <si>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</si>
  <si>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</si>
  <si>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</si>
  <si>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</si>
  <si>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</si>
  <si>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</si>
  <si>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</si>
  <si>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</si>
  <si>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</si>
  <si>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</si>
  <si>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</si>
  <si>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</si>
  <si>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</si>
  <si>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</si>
  <si>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</si>
  <si>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</si>
  <si>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</si>
  <si>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</si>
  <si>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</si>
  <si>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</si>
  <si>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</si>
  <si>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</si>
  <si>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</si>
  <si>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</si>
  <si>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</si>
  <si>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</si>
  <si>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</si>
  <si>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</si>
  <si>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</si>
  <si>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</si>
  <si>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</si>
  <si>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</si>
  <si>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</si>
  <si>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</si>
  <si>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</si>
  <si>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</si>
  <si>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</si>
  <si>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</si>
  <si>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</si>
  <si>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</si>
  <si>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</si>
  <si>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</si>
  <si>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</si>
  <si>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</si>
  <si>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</si>
  <si>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</si>
  <si>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</si>
  <si>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</si>
  <si>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</si>
  <si>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</si>
  <si>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</si>
  <si>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</si>
  <si>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</si>
  <si>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</si>
  <si>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</si>
  <si>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</si>
  <si>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</si>
  <si>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</si>
  <si>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</si>
  <si>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</si>
  <si>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</si>
  <si>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</si>
  <si>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</si>
  <si>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</si>
  <si>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</si>
  <si>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</si>
  <si>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</si>
  <si>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</si>
  <si>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</si>
  <si>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</si>
  <si>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</si>
  <si>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</si>
  <si>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</si>
  <si>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</si>
  <si>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</si>
  <si>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</si>
  <si>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</si>
  <si>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</si>
  <si>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</si>
  <si>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</si>
  <si>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</si>
  <si>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</si>
  <si>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</si>
  <si>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</si>
  <si>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</si>
  <si>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</si>
  <si>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</si>
  <si>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</si>
  <si>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</si>
  <si>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</si>
  <si>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</si>
  <si>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</si>
  <si>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</si>
  <si>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</si>
  <si>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</si>
  <si>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</si>
  <si>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</si>
  <si>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</si>
  <si>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</si>
  <si>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</si>
  <si>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</si>
  <si>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</si>
  <si>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</si>
  <si>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</si>
  <si>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</si>
  <si>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</si>
  <si>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</si>
  <si>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</si>
  <si>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</si>
  <si>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</si>
  <si>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</si>
  <si>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</si>
  <si>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</si>
  <si>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</si>
  <si>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</si>
  <si>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</si>
  <si>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</si>
  <si>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</si>
  <si>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</si>
  <si>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</si>
  <si>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</si>
  <si>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</si>
  <si>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</si>
  <si>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</si>
  <si>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</si>
  <si>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</si>
  <si>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</si>
  <si>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</si>
  <si>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</si>
  <si>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</si>
  <si>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</si>
  <si>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</si>
  <si>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</si>
  <si>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</si>
  <si>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</si>
  <si>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</si>
  <si>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</si>
  <si>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</si>
  <si>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</si>
  <si>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</si>
  <si>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</si>
  <si>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</si>
  <si>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</si>
  <si>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</si>
  <si>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</si>
  <si>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</si>
  <si>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</si>
  <si>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</si>
  <si>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</si>
  <si>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</si>
  <si>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</si>
  <si>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</si>
  <si>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</si>
  <si>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</si>
  <si>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</si>
  <si>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</si>
  <si>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</si>
  <si>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</si>
  <si>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</si>
  <si>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</si>
  <si>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</si>
  <si>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</si>
  <si>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</si>
  <si>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</si>
  <si>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</si>
  <si>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</si>
  <si>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</si>
  <si>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</si>
  <si>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</si>
  <si>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</si>
  <si>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</si>
  <si>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</si>
  <si>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</si>
  <si>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</si>
  <si>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</si>
  <si>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</si>
  <si>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</si>
  <si>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</si>
  <si>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</si>
  <si>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</si>
  <si>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</si>
  <si>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</si>
  <si>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</si>
  <si>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</si>
  <si>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</si>
  <si>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</si>
  <si>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</si>
  <si>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</si>
  <si>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</si>
  <si>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</si>
  <si>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</si>
  <si>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</si>
  <si>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</si>
  <si>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</si>
  <si>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</si>
  <si>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</si>
  <si>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</si>
  <si>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</si>
  <si>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</si>
  <si>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</si>
  <si>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</si>
  <si>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</si>
  <si>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</si>
  <si>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</si>
  <si>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</si>
  <si>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</si>
  <si>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</si>
  <si>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</si>
  <si>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</si>
  <si>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</si>
  <si>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</si>
  <si>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</si>
  <si>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</si>
  <si>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</si>
  <si>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</si>
  <si>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</si>
  <si>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</si>
  <si>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</si>
  <si>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</si>
  <si>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</si>
  <si>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</si>
  <si>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</si>
  <si>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</si>
  <si>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</si>
  <si>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</si>
  <si>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</si>
  <si>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</si>
  <si>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</si>
  <si>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</si>
  <si>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</si>
  <si>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</si>
  <si>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</si>
  <si>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</si>
  <si>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</si>
  <si>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</si>
  <si>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</si>
  <si>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</si>
  <si>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</si>
  <si>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</si>
  <si>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</si>
  <si>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</si>
  <si>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</si>
  <si>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</si>
  <si>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</si>
  <si>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</si>
  <si>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</si>
  <si>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</si>
  <si>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</si>
  <si>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</si>
  <si>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</si>
  <si>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</si>
  <si>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</si>
  <si>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</si>
  <si>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</si>
  <si>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</si>
  <si>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</si>
  <si>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</si>
  <si>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</si>
  <si>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</si>
  <si>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</si>
  <si>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</si>
  <si>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</si>
  <si>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</si>
  <si>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</si>
  <si>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</si>
  <si>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</si>
  <si>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</si>
  <si>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</si>
  <si>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</si>
  <si>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</si>
  <si>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</si>
  <si>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</si>
  <si>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</si>
  <si>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</si>
  <si>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</si>
  <si>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</si>
  <si>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</si>
  <si>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</si>
  <si>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</si>
  <si>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</si>
  <si>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</si>
  <si>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</si>
  <si>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</si>
  <si>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</si>
  <si>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</si>
  <si>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</si>
  <si>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</si>
  <si>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</si>
  <si>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</si>
  <si>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</si>
  <si>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</si>
  <si>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</si>
  <si>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</si>
  <si>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</si>
  <si>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</si>
  <si>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</si>
  <si>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</si>
  <si>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</si>
  <si>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</si>
  <si>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</si>
  <si>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</si>
  <si>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</si>
  <si>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</si>
  <si>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</si>
  <si>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</si>
  <si>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</si>
  <si>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</si>
  <si>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</si>
  <si>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</si>
  <si>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</si>
  <si>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</si>
  <si>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</si>
  <si>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</si>
  <si>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</si>
  <si>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</si>
  <si>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</si>
  <si>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</si>
  <si>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</si>
  <si>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</si>
  <si>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</si>
  <si>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</si>
  <si>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</si>
  <si>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</si>
  <si>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</si>
  <si>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</si>
  <si>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</si>
  <si>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</si>
  <si>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</si>
  <si>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</si>
  <si>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</si>
  <si>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</si>
  <si>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</si>
  <si>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</si>
  <si>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</si>
  <si>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</si>
  <si>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</si>
  <si>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</si>
  <si>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</si>
  <si>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</si>
  <si>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</si>
  <si>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</si>
  <si>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</si>
  <si>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</si>
  <si>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</si>
  <si>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</si>
  <si>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</si>
  <si>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</si>
  <si>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</si>
  <si>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</si>
  <si>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</si>
  <si>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</si>
  <si>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</si>
  <si>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</si>
  <si>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</si>
  <si>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</si>
  <si>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</si>
  <si>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</si>
  <si>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</si>
  <si>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</si>
  <si>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</si>
  <si>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</si>
  <si>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</si>
  <si>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</si>
  <si>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</si>
  <si>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</si>
  <si>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</si>
  <si>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</si>
  <si>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</si>
  <si>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</si>
  <si>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</si>
  <si>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</si>
  <si>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</si>
  <si>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</si>
  <si>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</si>
  <si>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</si>
  <si>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</si>
  <si>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</si>
  <si>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</si>
  <si>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</si>
  <si>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</si>
  <si>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</si>
  <si>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</si>
  <si>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</si>
  <si>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</si>
  <si>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</si>
  <si>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</si>
  <si>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</si>
  <si>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</si>
  <si>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</si>
  <si>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</si>
  <si>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</si>
  <si>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</si>
  <si>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</si>
  <si>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</si>
  <si>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</si>
  <si>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</si>
  <si>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</si>
  <si>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</si>
  <si>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</si>
  <si>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</si>
  <si>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</si>
  <si>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</si>
  <si>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</si>
  <si>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</si>
  <si>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</si>
  <si>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</si>
  <si>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</si>
  <si>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</si>
  <si>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</si>
  <si>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</si>
  <si>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</si>
  <si>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</si>
  <si>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</si>
  <si>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</si>
  <si>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</si>
  <si>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</si>
  <si>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</si>
  <si>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</si>
  <si>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</si>
  <si>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</si>
  <si>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</si>
  <si>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</si>
  <si>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</si>
  <si>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</si>
  <si>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</si>
  <si>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</si>
  <si>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</si>
  <si>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</si>
  <si>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</si>
  <si>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</si>
  <si>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</si>
  <si>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</si>
  <si>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</si>
  <si>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</si>
  <si>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</si>
  <si>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</si>
  <si>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</si>
  <si>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</si>
  <si>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</si>
  <si>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</si>
  <si>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</si>
  <si>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</si>
  <si>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</si>
  <si>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</si>
  <si>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</si>
  <si>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</si>
  <si>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</si>
  <si>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</si>
  <si>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</si>
  <si>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</si>
  <si>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</si>
  <si>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</si>
  <si>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</si>
  <si>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</si>
  <si>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</si>
  <si>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</si>
  <si>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</si>
  <si>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</si>
  <si>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</si>
  <si>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</si>
  <si>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</si>
  <si>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</si>
  <si>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</si>
  <si>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</si>
  <si>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</si>
  <si>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</si>
  <si>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</si>
  <si>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</si>
  <si>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</si>
  <si>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</si>
  <si>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</si>
  <si>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</si>
  <si>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</si>
  <si>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</si>
  <si>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</si>
  <si>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</si>
  <si>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</si>
  <si>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</si>
  <si>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</si>
  <si>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</si>
  <si>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</si>
  <si>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</si>
  <si>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</si>
  <si>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</si>
  <si>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</si>
  <si>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</si>
  <si>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</si>
  <si>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</si>
  <si>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</si>
  <si>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</si>
  <si>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</si>
  <si>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</si>
  <si>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</si>
  <si>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</si>
  <si>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</si>
  <si>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</si>
  <si>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</si>
  <si>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</si>
  <si>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</si>
  <si>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</si>
  <si>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</si>
  <si>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</si>
  <si>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</si>
  <si>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</si>
  <si>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</si>
  <si>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</si>
  <si>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</si>
  <si>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</si>
  <si>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</si>
  <si>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</si>
  <si>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</si>
  <si>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</si>
  <si>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</si>
  <si>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</si>
  <si>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</si>
  <si>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</si>
  <si>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</si>
  <si>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</si>
  <si>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</si>
  <si>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</si>
  <si>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</si>
  <si>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</si>
  <si>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</si>
  <si>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</si>
  <si>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</si>
  <si>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</si>
  <si>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</si>
  <si>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</si>
  <si>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</si>
  <si>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</si>
  <si>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</si>
  <si>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</si>
  <si>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</si>
  <si>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</si>
  <si>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</si>
  <si>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</si>
  <si>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</si>
  <si>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</si>
  <si>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</si>
  <si>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</si>
  <si>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</si>
  <si>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</si>
  <si>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</si>
  <si>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</si>
  <si>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</si>
  <si>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</si>
  <si>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</si>
  <si>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</si>
  <si>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</si>
  <si>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</si>
  <si>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</si>
  <si>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</si>
  <si>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</si>
  <si>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</si>
  <si>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</si>
  <si>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</si>
  <si>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</si>
  <si>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</si>
  <si>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</si>
  <si>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</si>
  <si>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</si>
  <si>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</si>
  <si>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</si>
  <si>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</si>
  <si>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</si>
  <si>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</si>
  <si>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</si>
  <si>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</si>
  <si>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</si>
  <si>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</si>
  <si>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</si>
  <si>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</si>
  <si>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</si>
  <si>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</si>
  <si>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</si>
  <si>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</si>
  <si>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</si>
  <si>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</si>
  <si>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</si>
  <si>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</si>
  <si>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</si>
  <si>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</si>
  <si>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</si>
  <si>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</si>
  <si>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</si>
  <si>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</si>
  <si>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</si>
  <si>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</si>
  <si>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</si>
  <si>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</si>
  <si>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</si>
  <si>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</si>
  <si>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</si>
  <si>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</si>
  <si>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</si>
  <si>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</si>
  <si>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</si>
  <si>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</si>
  <si>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</si>
  <si>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</si>
  <si>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</si>
  <si>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</si>
  <si>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</si>
  <si>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</si>
  <si>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</si>
  <si>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</si>
  <si>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</si>
  <si>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</si>
  <si>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</si>
  <si>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</si>
  <si>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</si>
  <si>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</si>
  <si>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</si>
  <si>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</si>
  <si>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</si>
  <si>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</si>
  <si>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</si>
  <si>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</si>
  <si>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</si>
  <si>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</si>
  <si>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</si>
  <si>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</si>
  <si>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</si>
  <si>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</si>
  <si>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</si>
  <si>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</si>
  <si>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</si>
  <si>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</si>
  <si>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</si>
  <si>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</si>
  <si>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</si>
  <si>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</si>
  <si>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</si>
  <si>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</si>
  <si>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</si>
  <si>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</si>
  <si>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</si>
  <si>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</si>
  <si>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</si>
  <si>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</si>
  <si>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</si>
  <si>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</si>
  <si>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</si>
  <si>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</si>
  <si>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</si>
  <si>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</si>
  <si>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</si>
  <si>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</si>
  <si>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</si>
  <si>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</si>
  <si>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</si>
  <si>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</si>
  <si>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</si>
  <si>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</si>
  <si>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</si>
  <si>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</si>
  <si>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</si>
  <si>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</si>
  <si>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</si>
  <si>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</si>
  <si>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</si>
  <si>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</si>
  <si>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</si>
  <si>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</si>
  <si>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</si>
  <si>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</si>
  <si>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</si>
  <si>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</si>
  <si>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</si>
  <si>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</si>
  <si>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</si>
  <si>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</si>
  <si>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</si>
  <si>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</si>
  <si>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</si>
  <si>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</si>
  <si>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</si>
  <si>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</si>
  <si>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</si>
  <si>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</si>
  <si>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</si>
  <si>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</si>
  <si>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</si>
  <si>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</si>
  <si>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</si>
  <si>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</si>
  <si>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</si>
  <si>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</si>
  <si>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</si>
  <si>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</si>
  <si>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</si>
  <si>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</si>
  <si>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</si>
  <si>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</si>
  <si>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</si>
  <si>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</si>
  <si>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</si>
  <si>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</si>
  <si>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</si>
  <si>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</si>
  <si>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</si>
  <si>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</si>
  <si>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</si>
  <si>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</si>
  <si>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</si>
  <si>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</si>
  <si>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</si>
  <si>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</si>
  <si>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</si>
  <si>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</si>
  <si>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</si>
  <si>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</si>
  <si>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</si>
  <si>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</si>
  <si>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</si>
  <si>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</si>
  <si>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</si>
  <si>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</si>
  <si>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</si>
  <si>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</si>
  <si>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</si>
  <si>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</si>
  <si>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</si>
  <si>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</si>
  <si>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</si>
  <si>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</si>
  <si>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</si>
  <si>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</si>
  <si>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</si>
  <si>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</si>
  <si>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</si>
  <si>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</si>
  <si>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</si>
  <si>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</si>
  <si>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</si>
  <si>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</si>
  <si>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</si>
  <si>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</si>
  <si>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</si>
  <si>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</si>
  <si>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</si>
  <si>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</si>
  <si>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</si>
  <si>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</si>
  <si>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</si>
  <si>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</si>
  <si>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</si>
  <si>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</si>
  <si>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</si>
  <si>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</si>
  <si>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</si>
  <si>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</si>
  <si>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</si>
  <si>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</si>
  <si>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</si>
  <si>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</si>
  <si>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</si>
  <si>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</si>
  <si>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</si>
  <si>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</si>
  <si>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</si>
  <si>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</si>
  <si>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</si>
  <si>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</si>
  <si>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</si>
  <si>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</si>
  <si>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</si>
  <si>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</si>
  <si>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</si>
  <si>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</si>
  <si>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</si>
  <si>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</si>
  <si>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</si>
  <si>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</si>
  <si>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</si>
  <si>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</si>
  <si>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</si>
  <si>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</si>
  <si>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</si>
  <si>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</si>
  <si>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</si>
  <si>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</si>
  <si>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</si>
  <si>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</si>
  <si>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</si>
  <si>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</si>
  <si>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</si>
  <si>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</si>
  <si>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</si>
  <si>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</si>
  <si>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</si>
  <si>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</si>
  <si>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</si>
  <si>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</si>
  <si>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</si>
  <si>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</si>
  <si>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</si>
  <si>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</si>
  <si>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</si>
  <si>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</si>
  <si>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</si>
  <si>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</si>
  <si>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</si>
  <si>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</si>
  <si>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</si>
  <si>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</si>
  <si>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</si>
  <si>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</si>
  <si>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</si>
  <si>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</si>
  <si>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</si>
  <si>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</si>
  <si>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</si>
  <si>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</si>
  <si>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</si>
  <si>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</si>
  <si>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</si>
  <si>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</si>
  <si>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</si>
  <si>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</si>
  <si>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</si>
  <si>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</si>
  <si>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</si>
  <si>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</si>
  <si>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</si>
  <si>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</si>
  <si>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</si>
  <si>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</si>
  <si>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</si>
  <si>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</si>
  <si>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</si>
  <si>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</si>
  <si>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</si>
  <si>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</si>
  <si>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</si>
  <si>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</si>
  <si>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</si>
  <si>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</si>
  <si>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</si>
  <si>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</si>
  <si>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</si>
  <si>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</si>
  <si>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</si>
  <si>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</si>
  <si>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</si>
  <si>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</si>
  <si>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</si>
  <si>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</si>
  <si>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</si>
  <si>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</si>
  <si>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</si>
  <si>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</si>
  <si>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</si>
  <si>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</si>
  <si>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</si>
  <si>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</si>
  <si>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</si>
  <si>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</si>
  <si>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</si>
  <si>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</si>
  <si>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</si>
  <si>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</si>
  <si>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</si>
  <si>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</si>
  <si>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</si>
  <si>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</si>
  <si>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</si>
  <si>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</si>
  <si>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</si>
  <si>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</si>
  <si>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</si>
  <si>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</si>
  <si>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</si>
  <si>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</si>
  <si>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</si>
  <si>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</si>
  <si>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</si>
  <si>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</si>
  <si>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</si>
  <si>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</si>
  <si>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</si>
  <si>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</si>
  <si>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</si>
  <si>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</si>
  <si>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</si>
  <si>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</si>
  <si>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</si>
  <si>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</si>
  <si>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</si>
  <si>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</si>
  <si>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</si>
  <si>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</si>
  <si>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</si>
  <si>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</si>
  <si>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</si>
  <si>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</si>
  <si>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</si>
  <si>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</si>
  <si>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</si>
  <si>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</si>
  <si>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</si>
  <si>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</si>
  <si>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</si>
  <si>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</si>
  <si>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</si>
  <si>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</si>
  <si>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</si>
  <si>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</si>
  <si>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</si>
  <si>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</si>
  <si>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</si>
  <si>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</si>
  <si>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</si>
  <si>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</si>
  <si>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</si>
  <si>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</si>
  <si>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</si>
  <si>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</si>
  <si>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</si>
  <si>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</si>
  <si>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</si>
  <si>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</si>
  <si>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</si>
  <si>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</si>
  <si>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</si>
  <si>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</si>
  <si>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</si>
  <si>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</si>
  <si>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</si>
  <si>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</si>
  <si>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</si>
  <si>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</si>
  <si>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</si>
  <si>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</si>
  <si>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</si>
  <si>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</si>
  <si>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</si>
  <si>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</si>
  <si>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</si>
  <si>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</si>
  <si>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</si>
  <si>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</si>
  <si>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</si>
  <si>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</si>
  <si>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</si>
  <si>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</si>
  <si>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</si>
  <si>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</si>
  <si>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</si>
  <si>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</si>
  <si>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</si>
  <si>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</si>
  <si>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</si>
  <si>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</si>
  <si>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</si>
  <si>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</si>
  <si>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</si>
  <si>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</si>
  <si>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</si>
  <si>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</si>
  <si>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</si>
  <si>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</si>
  <si>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</si>
  <si>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</si>
  <si>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</si>
  <si>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</si>
  <si>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</si>
  <si>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</si>
  <si>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</si>
  <si>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</si>
  <si>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</si>
  <si>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</si>
  <si>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</si>
  <si>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</si>
  <si>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</si>
  <si>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</si>
  <si>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</si>
  <si>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</si>
  <si>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</si>
  <si>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</si>
  <si>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</si>
  <si>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</si>
  <si>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</si>
  <si>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</si>
  <si>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</si>
  <si>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</si>
  <si>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</si>
  <si>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</si>
  <si>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</si>
  <si>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</si>
  <si>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</si>
  <si>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</si>
  <si>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</si>
  <si>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</si>
  <si>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</si>
  <si>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</si>
  <si>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</si>
  <si>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</si>
  <si>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</si>
  <si>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</si>
  <si>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</si>
  <si>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</si>
  <si>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</si>
  <si>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</si>
  <si>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</si>
  <si>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</si>
  <si>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</si>
  <si>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</si>
  <si>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</si>
  <si>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</si>
  <si>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</si>
  <si>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</si>
  <si>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</si>
  <si>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</si>
  <si>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</si>
  <si>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</si>
  <si>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</si>
  <si>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</si>
  <si>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</si>
  <si>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</si>
  <si>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</si>
  <si>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</si>
  <si>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</si>
  <si>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</si>
  <si>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</si>
  <si>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</si>
  <si>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</si>
  <si>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</si>
  <si>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</si>
  <si>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</si>
  <si>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</si>
  <si>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</si>
  <si>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</si>
  <si>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</si>
  <si>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</si>
  <si>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</si>
  <si>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</si>
  <si>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</si>
  <si>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</si>
  <si>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</si>
  <si>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</si>
  <si>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</si>
  <si>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</si>
  <si>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</si>
  <si>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</si>
  <si>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</si>
  <si>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</si>
  <si>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</si>
  <si>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</si>
  <si>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</si>
  <si>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</si>
  <si>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</si>
  <si>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</si>
  <si>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</si>
  <si>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</si>
  <si>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</si>
  <si>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</si>
  <si>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</si>
  <si>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</si>
  <si>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</si>
  <si>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</si>
  <si>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</si>
  <si>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</si>
  <si>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</si>
  <si>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</si>
  <si>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</si>
  <si>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</si>
  <si>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</si>
  <si>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</si>
  <si>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</si>
  <si>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</si>
  <si>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</si>
  <si>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</si>
  <si>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</si>
  <si>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</si>
  <si>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</si>
  <si>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</si>
  <si>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</si>
  <si>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</si>
  <si>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</si>
  <si>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</si>
  <si>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</si>
  <si>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</si>
  <si>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</si>
  <si>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</si>
  <si>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</si>
  <si>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</si>
  <si>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</si>
  <si>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</si>
  <si>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</si>
  <si>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</si>
  <si>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</si>
  <si>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</si>
  <si>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</si>
  <si>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</si>
  <si>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</si>
  <si>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</si>
  <si>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</si>
  <si>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</si>
  <si>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</si>
  <si>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</si>
  <si>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</si>
  <si>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</si>
  <si>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</si>
  <si>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</si>
  <si>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</si>
  <si>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</si>
  <si>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</si>
  <si>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</si>
  <si>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</si>
  <si>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</si>
  <si>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</si>
  <si>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</si>
  <si>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</si>
  <si>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</si>
  <si>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</si>
  <si>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</si>
  <si>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</si>
  <si>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</si>
  <si>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</si>
  <si>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</si>
  <si>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</si>
  <si>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</si>
  <si>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</si>
  <si>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</si>
  <si>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</si>
  <si>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</si>
  <si>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</si>
  <si>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</si>
  <si>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</si>
  <si>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</si>
  <si>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</si>
  <si>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</si>
  <si>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</si>
  <si>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</si>
  <si>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</si>
  <si>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</si>
  <si>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</si>
  <si>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</si>
  <si>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</si>
  <si>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</si>
  <si>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</si>
  <si>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</si>
  <si>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</si>
  <si>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</si>
  <si>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</si>
  <si>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</si>
  <si>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</si>
  <si>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</si>
  <si>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</si>
  <si>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</si>
  <si>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</si>
  <si>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</si>
  <si>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</si>
  <si>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</si>
  <si>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</si>
  <si>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</si>
  <si>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</si>
  <si>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</si>
  <si>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</si>
  <si>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</si>
  <si>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</si>
  <si>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</si>
  <si>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</si>
  <si>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</si>
  <si>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</si>
  <si>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</si>
  <si>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</si>
  <si>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</si>
  <si>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</si>
  <si>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</si>
  <si>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</si>
  <si>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</si>
  <si>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</si>
  <si>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</si>
  <si>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</si>
  <si>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</si>
  <si>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</si>
  <si>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</si>
  <si>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</si>
  <si>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</si>
  <si>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</si>
  <si>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</si>
  <si>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</si>
  <si>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</si>
  <si>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</si>
  <si>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</si>
  <si>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</si>
  <si>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</si>
  <si>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</si>
  <si>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</si>
  <si>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</si>
  <si>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</si>
  <si>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</si>
  <si>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</si>
  <si>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</si>
  <si>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</si>
  <si>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</si>
  <si>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</si>
  <si>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</si>
  <si>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</si>
  <si>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</si>
  <si>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</si>
  <si>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</si>
  <si>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</si>
  <si>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</si>
  <si>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</si>
  <si>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</si>
  <si>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</si>
  <si>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</si>
  <si>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</si>
  <si>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</si>
  <si>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</si>
  <si>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</si>
  <si>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</si>
  <si>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</si>
  <si>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</si>
  <si>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</si>
  <si>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</si>
  <si>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</si>
  <si>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</si>
  <si>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</si>
  <si>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</si>
  <si>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</si>
  <si>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</si>
  <si>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</si>
  <si>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</si>
  <si>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</si>
  <si>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</si>
  <si>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</si>
  <si>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</si>
  <si>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</si>
  <si>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</si>
  <si>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</si>
  <si>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</si>
  <si>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</si>
  <si>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</si>
  <si>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</si>
  <si>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</si>
  <si>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</si>
  <si>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</si>
  <si>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</si>
  <si>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</si>
  <si>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</si>
  <si>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</si>
  <si>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</si>
  <si>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</si>
  <si>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</si>
  <si>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</si>
  <si>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</si>
  <si>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</si>
  <si>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</si>
  <si>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</si>
  <si>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</si>
  <si>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</si>
  <si>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</si>
  <si>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</si>
  <si>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</si>
  <si>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</si>
  <si>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</si>
  <si>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</si>
  <si>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</si>
  <si>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</si>
  <si>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</si>
  <si>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</si>
  <si>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</si>
  <si>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</si>
  <si>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</si>
  <si>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</si>
  <si>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</si>
  <si>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</si>
  <si>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</si>
  <si>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</si>
  <si>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</si>
  <si>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</si>
  <si>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</si>
  <si>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</si>
  <si>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</si>
  <si>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</si>
  <si>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</si>
  <si>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</si>
  <si>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</si>
  <si>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</si>
  <si>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</si>
  <si>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</si>
  <si>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</si>
  <si>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</si>
  <si>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</si>
  <si>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</si>
  <si>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</si>
  <si>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</si>
  <si>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</si>
  <si>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</si>
  <si>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</si>
  <si>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</si>
  <si>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</si>
  <si>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</si>
  <si>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</si>
  <si>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</si>
  <si>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</si>
  <si>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</si>
  <si>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</si>
  <si>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</si>
  <si>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</si>
  <si>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</si>
  <si>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</si>
  <si>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</si>
  <si>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</si>
  <si>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</si>
  <si>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</si>
  <si>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</si>
  <si>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</si>
  <si>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</si>
  <si>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</si>
  <si>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</si>
  <si>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</si>
  <si>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</si>
  <si>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</si>
  <si>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</si>
  <si>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</si>
  <si>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</si>
  <si>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</si>
  <si>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</si>
  <si>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</si>
  <si>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</si>
  <si>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</si>
  <si>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</si>
  <si>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</si>
  <si>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</si>
  <si>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</si>
  <si>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</si>
  <si>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</si>
  <si>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</si>
  <si>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</si>
  <si>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</si>
  <si>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</si>
  <si>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</si>
  <si>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</si>
  <si>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</si>
  <si>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</si>
  <si>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</si>
  <si>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</si>
  <si>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</si>
  <si>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</si>
  <si>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</si>
  <si>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</si>
  <si>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</si>
  <si>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</si>
  <si>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</si>
  <si>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</si>
  <si>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</si>
  <si>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</si>
  <si>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</si>
  <si>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</si>
  <si>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</si>
  <si>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</si>
  <si>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</si>
  <si>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</si>
  <si>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</si>
  <si>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</si>
  <si>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</si>
  <si>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</si>
  <si>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</si>
  <si>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</si>
  <si>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</si>
  <si>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</si>
  <si>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</si>
  <si>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</si>
  <si>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</si>
  <si>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</si>
  <si>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</si>
  <si>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</si>
  <si>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</si>
  <si>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</si>
  <si>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</si>
  <si>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</si>
  <si>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</si>
  <si>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</si>
  <si>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</si>
  <si>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</si>
  <si>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</si>
  <si>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</si>
  <si>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</si>
  <si>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</si>
  <si>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</si>
  <si>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</si>
  <si>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</si>
  <si>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</si>
  <si>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</si>
  <si>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</si>
  <si>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</si>
  <si>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</si>
  <si>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</si>
  <si>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</si>
  <si>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</si>
  <si>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</si>
  <si>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</si>
  <si>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</si>
  <si>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</si>
  <si>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</si>
  <si>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</si>
  <si>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</si>
  <si>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</si>
  <si>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</si>
  <si>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</si>
  <si>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</si>
  <si>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</si>
  <si>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</si>
  <si>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</si>
  <si>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</si>
  <si>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</si>
  <si>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</si>
  <si>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</si>
  <si>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</si>
  <si>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</si>
  <si>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</si>
  <si>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</si>
  <si>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</si>
  <si>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</si>
  <si>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</si>
  <si>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</si>
  <si>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</si>
  <si>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</si>
  <si>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</si>
  <si>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</si>
  <si>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</si>
  <si>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</si>
  <si>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</si>
  <si>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</si>
  <si>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</si>
  <si>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</si>
  <si>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</si>
  <si>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</si>
  <si>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</si>
  <si>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</si>
  <si>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</si>
  <si>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</si>
  <si>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</si>
  <si>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</si>
  <si>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</si>
  <si>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</si>
  <si>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</si>
  <si>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</si>
  <si>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</si>
  <si>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</si>
  <si>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</si>
  <si>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</si>
  <si>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</si>
  <si>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</si>
  <si>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</si>
  <si>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</si>
  <si>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</si>
  <si>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</si>
  <si>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</si>
  <si>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</si>
  <si>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</si>
  <si>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</si>
  <si>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</si>
  <si>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</si>
  <si>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</si>
  <si>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</si>
  <si>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</si>
  <si>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</si>
  <si>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</si>
  <si>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</si>
  <si>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</si>
  <si>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</si>
  <si>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</si>
  <si>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</si>
  <si>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</si>
  <si>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</si>
  <si>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</si>
  <si>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</si>
  <si>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</si>
  <si>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</si>
  <si>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</si>
  <si>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</si>
  <si>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</si>
  <si>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</si>
  <si>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</si>
  <si>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</si>
  <si>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</si>
  <si>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</si>
  <si>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</si>
  <si>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</si>
  <si>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</si>
  <si>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</si>
  <si>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</si>
  <si>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</si>
  <si>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</si>
  <si>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</si>
  <si>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</si>
  <si>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</si>
  <si>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</si>
  <si>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</si>
  <si>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</si>
  <si>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</si>
  <si>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</si>
  <si>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</si>
  <si>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</si>
  <si>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</si>
  <si>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</si>
  <si>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</si>
  <si>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</si>
  <si>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</si>
  <si>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</si>
  <si>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</si>
  <si>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</si>
  <si>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</si>
  <si>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</si>
  <si>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</si>
  <si>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</si>
  <si>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</si>
  <si>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</si>
  <si>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</si>
  <si>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</si>
  <si>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</si>
  <si>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</si>
  <si>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</si>
  <si>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</si>
  <si>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</si>
  <si>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</si>
  <si>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</si>
  <si>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</si>
  <si>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</si>
  <si>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</si>
  <si>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</si>
  <si>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</si>
  <si>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</si>
  <si>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</si>
  <si>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</si>
  <si>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</si>
  <si>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</si>
  <si>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</si>
  <si>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</si>
  <si>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</si>
  <si>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</si>
  <si>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</si>
  <si>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</si>
  <si>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</si>
  <si>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</si>
  <si>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</si>
  <si>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</si>
  <si>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</si>
  <si>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</si>
  <si>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</si>
  <si>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</si>
  <si>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</si>
  <si>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</si>
  <si>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</si>
  <si>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</si>
  <si>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</si>
  <si>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</si>
  <si>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</si>
  <si>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</si>
  <si>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</si>
  <si>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</si>
  <si>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</si>
  <si>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</si>
  <si>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</si>
  <si>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</si>
  <si>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</si>
  <si>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</si>
  <si>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</si>
  <si>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</si>
  <si>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</si>
  <si>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</si>
  <si>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</si>
  <si>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</si>
  <si>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</si>
  <si>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</si>
  <si>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</si>
  <si>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</si>
  <si>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</si>
  <si>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</si>
  <si>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</si>
  <si>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</si>
  <si>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</si>
  <si>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</si>
  <si>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</si>
  <si>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</si>
  <si>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</si>
  <si>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</si>
  <si>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</si>
  <si>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</si>
  <si>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</si>
  <si>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</si>
  <si>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</si>
  <si>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</si>
  <si>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</si>
  <si>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</si>
  <si>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</si>
  <si>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</si>
  <si>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</si>
  <si>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</si>
  <si>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</si>
  <si>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</si>
  <si>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</si>
  <si>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</si>
  <si>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</si>
  <si>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</si>
  <si>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</si>
  <si>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</si>
  <si>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</si>
  <si>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</si>
  <si>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</si>
  <si>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</si>
  <si>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</si>
  <si>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</si>
  <si>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</si>
  <si>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</si>
  <si>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</si>
  <si>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</si>
  <si>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</si>
  <si>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</si>
  <si>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</si>
  <si>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</si>
  <si>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</si>
  <si>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</si>
  <si>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</si>
  <si>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</si>
  <si>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</si>
  <si>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</si>
  <si>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</si>
  <si>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</si>
  <si>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</si>
  <si>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</si>
  <si>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</si>
  <si>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</si>
  <si>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</si>
  <si>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</si>
  <si>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</si>
  <si>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</si>
  <si>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</si>
  <si>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</si>
  <si>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</si>
  <si>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</si>
  <si>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</si>
  <si>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</si>
  <si>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</si>
  <si>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</si>
  <si>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</si>
  <si>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</si>
  <si>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</si>
  <si>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</si>
  <si>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</si>
  <si>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</si>
  <si>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</si>
  <si>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</si>
  <si>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</si>
  <si>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</si>
  <si>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</si>
  <si>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</si>
  <si>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</si>
  <si>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</si>
  <si>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</si>
  <si>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</si>
  <si>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</si>
  <si>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</si>
  <si>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</si>
  <si>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</si>
  <si>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</si>
  <si>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</si>
  <si>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</si>
  <si>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</si>
  <si>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</si>
  <si>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</si>
  <si>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</si>
  <si>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</si>
  <si>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</si>
  <si>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</si>
  <si>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</si>
  <si>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</si>
  <si>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</si>
  <si>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</si>
  <si>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</si>
  <si>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</si>
  <si>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</si>
  <si>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</si>
  <si>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</si>
  <si>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</si>
  <si>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</si>
  <si>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</si>
  <si>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</si>
  <si>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</si>
  <si>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</si>
  <si>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</si>
  <si>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</si>
  <si>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</si>
  <si>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</si>
  <si>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</si>
  <si>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</si>
  <si>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</si>
  <si>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</si>
  <si>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</si>
  <si>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</si>
  <si>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</si>
  <si>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</si>
  <si>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</si>
  <si>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</si>
  <si>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</si>
  <si>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</si>
  <si>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</si>
  <si>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</si>
  <si>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</si>
  <si>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</si>
  <si>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</si>
  <si>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</si>
  <si>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</si>
  <si>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</si>
  <si>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</si>
  <si>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</si>
  <si>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</si>
  <si>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</si>
  <si>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</si>
  <si>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</si>
  <si>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</si>
  <si>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</si>
  <si>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</si>
  <si>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</si>
  <si>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</si>
  <si>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</si>
  <si>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</si>
  <si>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</si>
  <si>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</si>
  <si>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</si>
  <si>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</si>
  <si>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</si>
  <si>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</si>
  <si>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</si>
  <si>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</si>
  <si>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</si>
  <si>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</si>
  <si>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</si>
  <si>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</si>
  <si>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</si>
  <si>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</si>
  <si>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</si>
  <si>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</si>
  <si>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</si>
  <si>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</si>
  <si>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</si>
  <si>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</si>
  <si>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</si>
  <si>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</si>
  <si>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</si>
  <si>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</si>
  <si>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</si>
  <si>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</si>
  <si>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</si>
  <si>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</si>
  <si>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</si>
  <si>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</si>
  <si>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</si>
  <si>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</si>
  <si>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</si>
  <si>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</si>
  <si>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</si>
  <si>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</si>
  <si>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</si>
  <si>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</si>
  <si>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</si>
  <si>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</si>
  <si>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</si>
  <si>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</si>
  <si>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</si>
  <si>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</si>
  <si>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</si>
  <si>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</si>
  <si>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</si>
  <si>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</si>
  <si>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</si>
  <si>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</si>
  <si>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</si>
  <si>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</si>
  <si>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</si>
  <si>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</si>
  <si>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</si>
  <si>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</si>
  <si>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</si>
  <si>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</si>
  <si>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</si>
  <si>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</si>
  <si>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</si>
  <si>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</si>
  <si>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</si>
  <si>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</si>
  <si>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</si>
  <si>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</si>
  <si>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</si>
  <si>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</si>
  <si>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</si>
  <si>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</si>
  <si>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</si>
  <si>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</si>
  <si>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</si>
  <si>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</si>
  <si>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</si>
  <si>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</si>
  <si>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</si>
  <si>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</si>
  <si>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</si>
  <si>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</si>
  <si>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</si>
  <si>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</si>
  <si>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</si>
  <si>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</si>
  <si>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</si>
  <si>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</si>
  <si>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</si>
  <si>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</si>
  <si>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</si>
  <si>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</si>
  <si>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</si>
  <si>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</si>
  <si>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</si>
  <si>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</si>
  <si>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</si>
  <si>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</si>
  <si>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</si>
  <si>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</si>
  <si>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</si>
  <si>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</si>
  <si>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</si>
  <si>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</si>
  <si>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</si>
  <si>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</si>
  <si>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</si>
  <si>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</si>
  <si>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</si>
  <si>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</si>
  <si>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</si>
  <si>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</si>
  <si>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</si>
  <si>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</si>
  <si>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</si>
  <si>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</si>
  <si>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</si>
  <si>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</si>
  <si>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</si>
  <si>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</si>
  <si>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</si>
  <si>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</si>
  <si>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</si>
  <si>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</si>
  <si>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</si>
  <si>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</si>
  <si>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</si>
  <si>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</si>
  <si>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</si>
  <si>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</si>
  <si>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</si>
  <si>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</si>
  <si>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</si>
  <si>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</si>
  <si>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</si>
  <si>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</si>
  <si>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</si>
  <si>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</si>
  <si>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</si>
  <si>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</si>
  <si>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</si>
  <si>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</si>
  <si>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</si>
  <si>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</si>
  <si>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</si>
  <si>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</si>
  <si>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</si>
  <si>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</si>
  <si>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</si>
  <si>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</si>
  <si>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</si>
  <si>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</si>
  <si>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</si>
  <si>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</si>
  <si>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</si>
  <si>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</si>
  <si>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</si>
  <si>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</si>
  <si>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</si>
  <si>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</si>
  <si>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</si>
  <si>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</si>
  <si>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</si>
  <si>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</si>
  <si>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</si>
  <si>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</si>
  <si>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</si>
  <si>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</si>
  <si>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</si>
  <si>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</si>
  <si>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</si>
  <si>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</si>
  <si>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</si>
  <si>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</si>
  <si>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</si>
  <si>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</si>
  <si>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</si>
  <si>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</si>
  <si>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</si>
  <si>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</si>
  <si>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</si>
  <si>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</si>
  <si>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</si>
  <si>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</si>
  <si>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</si>
  <si>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</si>
  <si>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</si>
  <si>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</si>
  <si>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</si>
  <si>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</si>
  <si>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</si>
  <si>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</si>
  <si>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</si>
  <si>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</si>
  <si>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</si>
  <si>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</si>
  <si>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</si>
  <si>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</si>
  <si>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</si>
  <si>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</si>
  <si>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</si>
  <si>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</si>
  <si>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</si>
  <si>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</si>
  <si>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</si>
  <si>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</si>
  <si>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</si>
  <si>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</si>
  <si>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</si>
  <si>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</si>
  <si>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</si>
  <si>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</si>
  <si>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</si>
  <si>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</si>
  <si>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</si>
  <si>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</si>
  <si>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</si>
  <si>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</si>
  <si>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</si>
  <si>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</si>
  <si>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</si>
  <si>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</si>
  <si>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</si>
  <si>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</si>
  <si>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</si>
  <si>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</si>
  <si>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</si>
  <si>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</si>
  <si>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</si>
  <si>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</si>
  <si>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</si>
  <si>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</si>
  <si>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</si>
  <si>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</si>
  <si>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</si>
  <si>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</si>
  <si>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</si>
  <si>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</si>
  <si>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</si>
  <si>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</si>
  <si>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</si>
  <si>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</si>
  <si>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</si>
  <si>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</si>
  <si>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</si>
  <si>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</si>
  <si>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</si>
  <si>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</si>
  <si>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</si>
  <si>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</si>
  <si>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</si>
  <si>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</si>
  <si>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</si>
  <si>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</si>
  <si>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</si>
  <si>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</si>
  <si>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</si>
  <si>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</si>
  <si>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</si>
  <si>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</si>
  <si>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</si>
  <si>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</si>
  <si>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</si>
  <si>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</si>
  <si>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</si>
  <si>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</si>
  <si>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</si>
  <si>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</si>
  <si>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</si>
  <si>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</si>
  <si>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</si>
  <si>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</si>
  <si>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</si>
  <si>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</si>
  <si>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</si>
  <si>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</si>
  <si>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</si>
  <si>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</si>
  <si>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</si>
  <si>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</si>
  <si>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</si>
  <si>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</si>
  <si>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</si>
  <si>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</si>
  <si>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</si>
  <si>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</si>
  <si>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</si>
  <si>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</si>
  <si>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</si>
  <si>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</si>
  <si>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</si>
  <si>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</si>
  <si>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</si>
  <si>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</si>
  <si>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</si>
  <si>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</si>
  <si>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</si>
  <si>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</si>
  <si>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</si>
  <si>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</si>
  <si>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</si>
  <si>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</si>
  <si>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</si>
  <si>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</si>
  <si>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</si>
  <si>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</si>
  <si>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</si>
  <si>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</si>
  <si>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</si>
  <si>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</si>
  <si>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</si>
  <si>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</si>
  <si>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</si>
  <si>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</si>
  <si>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</si>
  <si>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</si>
  <si>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</si>
  <si>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</si>
  <si>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</si>
  <si>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</si>
  <si>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</si>
  <si>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</si>
  <si>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</si>
  <si>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</si>
  <si>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</si>
  <si>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</si>
  <si>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</si>
  <si>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</si>
  <si>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</si>
  <si>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</si>
  <si>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</si>
  <si>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</si>
  <si>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</si>
  <si>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</si>
  <si>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</si>
  <si>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</si>
  <si>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</si>
  <si>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</si>
  <si>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</si>
  <si>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</si>
  <si>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</si>
  <si>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</si>
  <si>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</si>
  <si>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</si>
  <si>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</si>
  <si>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</si>
  <si>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</si>
  <si>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</si>
  <si>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</si>
  <si>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</si>
  <si>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</si>
  <si>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</si>
  <si>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</si>
  <si>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</si>
  <si>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</si>
  <si>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</si>
  <si>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</si>
  <si>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</si>
  <si>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</si>
  <si>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</si>
  <si>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</si>
  <si>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</si>
  <si>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</si>
  <si>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</si>
  <si>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</si>
  <si>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</si>
  <si>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</si>
  <si>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</si>
  <si>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</si>
  <si>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</si>
  <si>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</si>
  <si>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</si>
  <si>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</si>
  <si>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</si>
  <si>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</si>
  <si>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</si>
  <si>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</si>
  <si>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</si>
  <si>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</si>
  <si>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</si>
  <si>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</si>
  <si>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</si>
  <si>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</si>
  <si>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</si>
  <si>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</si>
  <si>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</si>
  <si>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</si>
  <si>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</si>
  <si>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</si>
  <si>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</si>
  <si>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</si>
  <si>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</si>
  <si>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</si>
  <si>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</si>
  <si>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</si>
  <si>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</si>
  <si>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</si>
  <si>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</si>
  <si>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</si>
  <si>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</si>
  <si>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</si>
  <si>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</si>
  <si>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</si>
  <si>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</si>
  <si>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</si>
  <si>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</si>
  <si>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</si>
  <si>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</si>
  <si>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</si>
  <si>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</si>
  <si>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</si>
  <si>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</si>
  <si>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</si>
  <si>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</si>
  <si>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</si>
  <si>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</si>
  <si>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</si>
  <si>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</si>
  <si>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</si>
  <si>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</si>
  <si>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</si>
  <si>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</si>
  <si>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</si>
  <si>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</si>
  <si>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</si>
  <si>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</si>
  <si>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</si>
  <si>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</si>
  <si>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</si>
  <si>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</si>
  <si>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</si>
  <si>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</si>
  <si>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</si>
  <si>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</si>
  <si>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</si>
  <si>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</si>
  <si>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</si>
  <si>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</si>
  <si>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</si>
  <si>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</si>
  <si>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</si>
  <si>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</si>
  <si>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</si>
  <si>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</si>
  <si>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</si>
  <si>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</si>
  <si>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</si>
  <si>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</si>
  <si>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</si>
  <si>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</si>
  <si>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</si>
  <si>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</si>
  <si>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</si>
  <si>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</si>
  <si>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</si>
  <si>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</si>
  <si>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</si>
  <si>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</si>
  <si>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</si>
  <si>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</si>
  <si>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</si>
  <si>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</si>
  <si>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</si>
  <si>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</si>
  <si>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</si>
  <si>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</si>
  <si>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</si>
  <si>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</si>
  <si>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</si>
  <si>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</si>
  <si>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</si>
  <si>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</si>
  <si>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</si>
  <si>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</si>
  <si>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</si>
  <si>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</si>
  <si>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</si>
  <si>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</si>
  <si>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</si>
  <si>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</si>
  <si>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</si>
  <si>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</si>
  <si>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</si>
  <si>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</si>
  <si>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</si>
  <si>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</si>
  <si>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</si>
  <si>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</si>
  <si>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</si>
  <si>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</si>
  <si>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</si>
  <si>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</si>
  <si>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</si>
  <si>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</si>
  <si>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</si>
  <si>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</si>
  <si>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</si>
  <si>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</si>
  <si>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</si>
  <si>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</si>
  <si>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</si>
  <si>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</si>
  <si>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</si>
  <si>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</si>
  <si>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</si>
  <si>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</si>
  <si>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</si>
  <si>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</si>
  <si>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</si>
  <si>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</si>
  <si>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</si>
  <si>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</si>
  <si>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</si>
  <si>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</si>
  <si>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</si>
  <si>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</si>
  <si>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</si>
  <si>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</si>
  <si>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</si>
  <si>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</si>
  <si>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</si>
  <si>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</si>
  <si>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</si>
  <si>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</si>
  <si>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</si>
  <si>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</si>
  <si>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</si>
  <si>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</si>
  <si>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</si>
  <si>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</si>
  <si>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</si>
  <si>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</si>
  <si>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</si>
  <si>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</si>
  <si>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</si>
  <si>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</si>
  <si>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</si>
  <si>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</si>
  <si>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</si>
  <si>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</si>
  <si>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</si>
  <si>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</si>
  <si>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</si>
  <si>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</si>
  <si>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</si>
  <si>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</si>
  <si>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</si>
  <si>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</si>
  <si>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</si>
  <si>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</si>
  <si>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</si>
  <si>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</si>
  <si>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</si>
  <si>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</si>
  <si>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</si>
  <si>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</si>
  <si>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</si>
  <si>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</si>
  <si>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</si>
  <si>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</si>
  <si>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</si>
  <si>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</si>
  <si>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</si>
  <si>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</si>
  <si>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</si>
  <si>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</si>
  <si>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</si>
  <si>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</si>
  <si>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</si>
  <si>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</si>
  <si>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</si>
  <si>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</si>
  <si>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</si>
  <si>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</si>
  <si>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</si>
  <si>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</si>
  <si>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</si>
  <si>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</si>
  <si>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</si>
  <si>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</si>
  <si>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</si>
  <si>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</si>
  <si>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</si>
  <si>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</si>
  <si>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</si>
  <si>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</si>
  <si>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</si>
  <si>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</si>
  <si>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</si>
  <si>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</si>
  <si>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</si>
  <si>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</si>
  <si>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</si>
  <si>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</si>
  <si>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</si>
  <si>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</si>
  <si>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</si>
  <si>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</si>
  <si>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</si>
  <si>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</si>
  <si>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</si>
  <si>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</si>
  <si>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</si>
  <si>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</si>
  <si>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</si>
  <si>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</si>
  <si>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</si>
  <si>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</si>
  <si>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</si>
  <si>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</si>
  <si>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</si>
  <si>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</si>
  <si>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</si>
  <si>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</si>
  <si>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</si>
  <si>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</si>
  <si>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</si>
  <si>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</si>
  <si>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</si>
  <si>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</si>
  <si>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</si>
  <si>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</si>
  <si>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</si>
  <si>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</si>
  <si>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</si>
  <si>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</si>
  <si>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</si>
  <si>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</si>
  <si>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</si>
  <si>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</si>
  <si>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</si>
  <si>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</si>
  <si>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</si>
  <si>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</si>
  <si>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</si>
  <si>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</si>
  <si>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</si>
  <si>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</si>
  <si>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</si>
  <si>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</si>
  <si>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</si>
  <si>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</si>
  <si>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</si>
  <si>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</si>
  <si>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</si>
  <si>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</si>
  <si>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</si>
  <si>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</si>
  <si>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</si>
  <si>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</si>
  <si>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</si>
  <si>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</si>
  <si>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</si>
  <si>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</si>
  <si>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</si>
  <si>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</si>
  <si>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</si>
  <si>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</si>
  <si>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</si>
  <si>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</si>
  <si>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</si>
  <si>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</si>
  <si>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</si>
  <si>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</si>
  <si>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</si>
  <si>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</si>
  <si>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</si>
  <si>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</si>
  <si>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</si>
  <si>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</si>
  <si>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</si>
  <si>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</si>
  <si>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</si>
  <si>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</si>
  <si>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</si>
  <si>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</si>
  <si>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</si>
  <si>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</si>
  <si>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</si>
  <si>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</si>
  <si>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</si>
  <si>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</si>
  <si>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</si>
  <si>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</si>
  <si>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</si>
  <si>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</si>
  <si>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</si>
  <si>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</si>
  <si>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</si>
  <si>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</si>
  <si>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</si>
  <si>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</si>
  <si>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</si>
  <si>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</si>
  <si>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</si>
  <si>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</si>
  <si>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</si>
  <si>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</si>
  <si>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</si>
  <si>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</si>
  <si>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</si>
  <si>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</si>
  <si>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</si>
  <si>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</si>
  <si>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</si>
  <si>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</si>
  <si>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</si>
  <si>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</si>
  <si>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</si>
  <si>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</si>
  <si>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</si>
  <si>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</si>
  <si>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</si>
  <si>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</si>
  <si>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</si>
  <si>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</si>
  <si>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</si>
  <si>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</si>
  <si>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</si>
  <si>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</si>
  <si>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</si>
  <si>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</si>
  <si>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</si>
  <si>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</si>
  <si>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</si>
  <si>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</si>
  <si>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</si>
  <si>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</si>
  <si>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</si>
  <si>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</si>
  <si>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</si>
  <si>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</si>
  <si>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</si>
  <si>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</si>
  <si>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</si>
  <si>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</si>
  <si>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</si>
  <si>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</si>
  <si>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</si>
  <si>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</si>
  <si>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</si>
  <si>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</si>
  <si>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</si>
  <si>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</si>
  <si>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</si>
  <si>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</si>
  <si>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</si>
  <si>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</si>
  <si>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</si>
  <si>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</si>
  <si>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</si>
  <si>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</si>
  <si>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</si>
  <si>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</si>
  <si>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</si>
  <si>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</si>
  <si>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</si>
  <si>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</si>
  <si>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</si>
  <si>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</si>
  <si>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</si>
  <si>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</si>
  <si>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</si>
  <si>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</si>
  <si>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</si>
  <si>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</si>
  <si>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</si>
  <si>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</si>
  <si>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</si>
  <si>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</si>
  <si>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</si>
  <si>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</si>
  <si>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</si>
  <si>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</si>
  <si>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</si>
  <si>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</si>
  <si>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</si>
  <si>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</si>
  <si>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</si>
  <si>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</si>
  <si>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</si>
  <si>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</si>
  <si>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</si>
  <si>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</si>
  <si>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</si>
  <si>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</si>
  <si>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</si>
  <si>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</si>
  <si>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</si>
  <si>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</si>
  <si>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</si>
  <si>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</si>
  <si>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</si>
  <si>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</si>
  <si>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</si>
  <si>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</si>
  <si>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</si>
  <si>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</si>
  <si>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</si>
  <si>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</si>
  <si>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</si>
  <si>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</si>
  <si>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</si>
  <si>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</si>
  <si>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</si>
  <si>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</si>
  <si>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</si>
  <si>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</si>
  <si>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</si>
  <si>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</si>
  <si>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</si>
  <si>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</si>
  <si>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</si>
  <si>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</si>
  <si>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</si>
  <si>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</si>
  <si>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</si>
  <si>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</si>
  <si>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</si>
  <si>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</si>
  <si>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</si>
  <si>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</si>
  <si>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</si>
  <si>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</si>
  <si>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</si>
  <si>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</si>
  <si>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</si>
  <si>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</si>
  <si>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</si>
  <si>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</si>
  <si>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</si>
  <si>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</si>
  <si>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</si>
  <si>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</si>
  <si>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</si>
  <si>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</si>
  <si>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</si>
  <si>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</si>
  <si>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</si>
  <si>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</si>
  <si>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</si>
  <si>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</si>
  <si>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</si>
  <si>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</si>
  <si>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</si>
  <si>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</si>
  <si>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</si>
  <si>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</si>
  <si>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</si>
  <si>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</si>
  <si>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</si>
  <si>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</si>
  <si>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</si>
  <si>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</si>
  <si>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</si>
  <si>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</si>
  <si>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</si>
  <si>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</si>
  <si>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</si>
  <si>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</si>
  <si>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</si>
  <si>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</si>
  <si>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</si>
  <si>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</si>
  <si>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</si>
  <si>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</si>
  <si>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</si>
  <si>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</si>
  <si>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</si>
  <si>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</si>
  <si>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</si>
  <si>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</si>
  <si>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</si>
  <si>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</si>
  <si>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</si>
  <si>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</si>
  <si>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</si>
  <si>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</si>
  <si>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</si>
  <si>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</si>
  <si>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</si>
  <si>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</si>
  <si>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</si>
  <si>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</si>
  <si>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</si>
  <si>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</si>
  <si>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</si>
  <si>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</si>
  <si>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</si>
  <si>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</si>
  <si>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</si>
  <si>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</si>
  <si>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</si>
  <si>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</si>
  <si>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</si>
  <si>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</si>
  <si>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</si>
  <si>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</si>
  <si>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</si>
  <si>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</si>
  <si>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</si>
  <si>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</si>
  <si>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</si>
  <si>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</si>
  <si>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</si>
  <si>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</si>
  <si>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</si>
  <si>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</si>
  <si>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</si>
  <si>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</si>
  <si>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</si>
  <si>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</si>
  <si>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</si>
  <si>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</si>
  <si>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</si>
  <si>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</si>
  <si>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</si>
  <si>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</si>
  <si>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</si>
  <si>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</si>
  <si>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</si>
  <si>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</si>
  <si>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</si>
  <si>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</si>
  <si>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</si>
  <si>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</si>
  <si>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</si>
  <si>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</si>
  <si>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</si>
  <si>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</si>
  <si>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</si>
  <si>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</si>
  <si>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</si>
  <si>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</si>
  <si>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</si>
  <si>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</si>
  <si>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</si>
  <si>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</si>
  <si>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</si>
  <si>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</si>
  <si>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</si>
  <si>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</si>
  <si>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</si>
  <si>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</si>
  <si>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</si>
  <si>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</si>
  <si>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</si>
  <si>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</si>
  <si>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</si>
  <si>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</si>
  <si>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</si>
  <si>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</si>
  <si>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</si>
  <si>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</si>
  <si>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</si>
  <si>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</si>
  <si>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</si>
  <si>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</si>
  <si>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</si>
  <si>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</si>
  <si>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</si>
  <si>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</si>
  <si>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</si>
  <si>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</si>
  <si>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</si>
  <si>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</si>
  <si>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</si>
  <si>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</si>
  <si>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</si>
  <si>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</si>
  <si>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</si>
  <si>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</si>
  <si>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</si>
  <si>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</si>
  <si>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</si>
  <si>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</si>
  <si>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</si>
  <si>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</si>
  <si>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</si>
  <si>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</si>
  <si>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</si>
  <si>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</si>
  <si>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</si>
  <si>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</si>
  <si>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</si>
  <si>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</si>
  <si>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</si>
  <si>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</si>
  <si>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</si>
  <si>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</si>
  <si>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</si>
  <si>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</si>
  <si>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</si>
  <si>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</si>
  <si>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</si>
  <si>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</si>
  <si>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</si>
  <si>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</si>
  <si>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</si>
  <si>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</si>
  <si>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</si>
  <si>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</si>
  <si>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</si>
  <si>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</si>
  <si>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</si>
  <si>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</si>
  <si>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</si>
  <si>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</si>
  <si>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</si>
  <si>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</si>
  <si>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</si>
  <si>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</si>
  <si>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</si>
  <si>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</si>
  <si>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</si>
  <si>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</si>
  <si>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</si>
  <si>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</si>
  <si>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</si>
  <si>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</si>
  <si>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</si>
  <si>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</si>
  <si>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</si>
  <si>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</si>
  <si>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</si>
  <si>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</si>
  <si>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</si>
  <si>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</si>
  <si>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</si>
  <si>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</si>
  <si>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</si>
  <si>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</si>
  <si>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</si>
  <si>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</si>
  <si>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</si>
  <si>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</si>
  <si>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</si>
  <si>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</si>
  <si>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</si>
  <si>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</si>
  <si>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</si>
  <si>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</si>
  <si>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</si>
  <si>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PCM-20251007-00001776</t>
  </si>
  <si>
    <t>team move to save HUB ARF9485 Another move to TRB0422</t>
  </si>
  <si>
    <t>PCM-20251007-00001834</t>
  </si>
  <si>
    <t>TT-20251007-01451 // NA</t>
  </si>
  <si>
    <t xml:space="preserve">team move to save HUB ARF9485  Another move to TRB0422 </t>
  </si>
  <si>
    <t>PCM-20251007-00001835</t>
  </si>
  <si>
    <t>ETA 120 mins</t>
  </si>
  <si>
    <t>PCM-20251007-00001788</t>
  </si>
  <si>
    <t>ETA 45 mins</t>
  </si>
  <si>
    <t>PCM-20251007-00001853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</si>
</sst>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6" totalsRowShown="0" headerRowDxfId="15" dataDxfId="14" headerRowBorderDxfId="12" tableBorderDxfId="13">
  <autoFilter ref="A1:L2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274.77577337963157</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45937.724199074073</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45937.724199074073</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45937.724199074073</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45937.724199074073</v>
      </c>
      <c r="H6" s="150"/>
      <c r="I6" s="148" t="str">
        <f>IFERROR(VLOOKUP(D6,DB!A:F,6,0),"")</f>
        <v/>
      </c>
      <c r="J6" s="65" t="str">
        <f>IFERROR(VLOOKUP(D6,DB!A:G,7,0),"")</f>
        <v/>
      </c>
      <c r="K6" s="152"/>
      <c r="L6" s="153" t="str">
        <f>IFERROR(VLOOKUP(D6,DB!A:I,9,0),"")</f>
        <v/>
      </c>
    </row>
    <row r="7" spans="1:12" ht="15" customHeight="1">
      <c r="A7" s="147"/>
      <c r="B7" s="148" t="str">
        <f>IFERROR(VLOOKUP(D7,DB!A:K,11,0),"")</f>
        <v/>
      </c>
      <c r="C7" s="148"/>
      <c r="D7" s="152"/>
      <c r="E7" s="149"/>
      <c r="F7" s="150"/>
      <c r="G7" s="151">
        <f ca="1">IFERROR(NOW()-F7,"")</f>
        <v>45937.724199074073</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45937.724199074073</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45937.724199074073</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45937.724199074073</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45937.724199074073</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45937.724199074073</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45937.724199074073</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45937.724199074073</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45937.724199074073</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45937.724199074073</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45937.724199074073</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45937.724199074073</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45937.724199074073</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45937.724199074073</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45937.724199074073</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45937.724199074073</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45937.724199074073</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45937.724199074073</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45937.724199074073</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45937.724199074073</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45937.724199074073</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45937.724199074073</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45937.724199074073</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45937.724199074073</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45937.724199074073</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45937.724199074073</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45937.724199074073</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45937.724199074073</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45937.724199074073</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45937.724199074073</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45937.724199074073</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45937.724199074073</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45937.724199074073</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45937.724199074073</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45937.724199074073</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45937.724199074073</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45937.724199074073</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45937.724199074073</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45937.724199074073</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45937.724199074073</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45937.724199074073</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45937.724199074073</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45937.724199074073</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45937.724199074073</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45937.724199074073</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45937.724199074073</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45937.724199074073</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45937.724199074073</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45937.724199074073</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45937.724199074073</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45937.724199074073</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45937.724199074073</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45937.724199074073</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45937.724199074073</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45937.724199074073</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45937.724199074073</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45937.724199074073</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45937.724199074073</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45937.724199074073</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45937.724199074073</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45937.724199074073</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45937.724199074073</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45937.724199074073</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45937.724199074073</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45937.724199074073</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45937.724199074073</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45937.724199074073</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45937.724199074073</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45937.724199074073</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45937.724199074073</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45937.724199074073</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45937.724199074073</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45937.724199074073</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45937.724199074073</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45937.724199074073</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45937.724199074073</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45937.724199074073</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45937.724199074073</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45937.724199074073</v>
      </c>
      <c r="H85" s="150"/>
      <c r="I85" s="148" t="str">
        <f>IFERROR(VLOOKUP(D85,DB!A:F,6,0),"")</f>
        <v/>
      </c>
      <c r="J85" s="65" t="str">
        <f>IFERROR(VLOOKUP(D85,DB!A:G,7,0),"")</f>
        <v/>
      </c>
      <c r="K85" s="152"/>
      <c r="L85" s="153" t="str">
        <f>IFERROR(VLOOKUP(D85,DB!A:I,9,0),"")</f>
        <v/>
      </c>
    </row>
    <row r="86" spans="1:12" ht="15" customHeight="1">
      <c r="A86" s="147"/>
      <c r="B86" s="148" t="str">
        <f>IFERROR(VLOOKUP(D86,DB!A:K,11,0),"")</f>
        <v/>
      </c>
      <c r="C86" s="148"/>
      <c r="D86" s="148"/>
      <c r="E86" s="149"/>
      <c r="F86" s="150"/>
      <c r="G86" s="151">
        <f ca="1">IFERROR(NOW()-F86,"")</f>
        <v>45937.724199074073</v>
      </c>
      <c r="H86" s="150"/>
      <c r="I86" s="148" t="str">
        <f>IFERROR(VLOOKUP(D86,DB!A:F,6,0),"")</f>
        <v/>
      </c>
      <c r="J86" s="65" t="str">
        <f>IFERROR(VLOOKUP(D86,DB!A:G,7,0),"")</f>
        <v/>
      </c>
      <c r="K86" s="152"/>
      <c r="L86" s="153" t="str">
        <f>IFERROR(VLOOKUP(D86,DB!A:I,9,0),"")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130.99711597222631</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112.72436134259624</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c r="B5" s="18" t="str">
        <f>IFERROR(VLOOKUP(D5,DB!A:K,11,0),"")</f>
        <v/>
      </c>
      <c r="C5" s="18"/>
      <c r="D5" s="18"/>
      <c r="E5" s="123"/>
      <c r="F5" s="124"/>
      <c r="G5" s="125">
        <f ca="1">IFERROR(NOW()-F5,"-")</f>
        <v>45937.724199074073</v>
      </c>
      <c r="H5" s="12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45937.724199074073</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45937.724199074073</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45937.724199074073</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45937.724199074073</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45937.724199074073</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45937.724199074073</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45937.724199074073</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45937.724199074073</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45937.724199074073</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45937.724199074073</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45937.724199074073</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45937.724199074073</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45937.724199074073</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45937.724199074073</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45937.724199074073</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45937.724199074073</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45937.724199074073</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45937.724199074073</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45937.724199074073</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45937.724199074073</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45937.724199074073</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45937.724199074073</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45937.724199074073</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45937.724199074073</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45937.724199074073</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45937.724199074073</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45937.724199074073</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45937.724199074073</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45937.724199074073</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45937.724199074073</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45937.724199074073</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45937.724199074073</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45937.724199074073</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45937.724199074073</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45937.724199074073</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45937.724199074073</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45937.724199074073</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45937.724199074073</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45937.724199074073</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45937.724199074073</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45937.724199074073</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45937.724199074073</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45937.724199074073</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45937.724199074073</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45937.724199074073</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45937.724199074073</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45937.724199074073</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45937.724199074073</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45937.724199074073</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45937.724199074073</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45937.724199074073</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45937.724199074073</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45937.724199074073</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45937.724199074073</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45937.724199074073</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45937.724199074073</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45937.724199074073</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45937.724199074073</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45937.724199074073</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45937.724199074073</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45937.724199074073</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45937.724199074073</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45937.724199074073</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45937.724199074073</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45937.724199074073</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45937.724199074073</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45937.724199074073</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45937.724199074073</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45937.724199074073</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45937.724199074073</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45937.724199074073</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45937.724199074073</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45937.724199074073</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45937.724199074073</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45937.724199074073</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45937.724199074073</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45937.724199074073</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45937.724199074073</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45937.724199074073</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45937.724199074073</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45937.724199074073</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45937.724199074073</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45937.724199074073</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45937.724199074073</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45937.724199074073</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45937.724199074073</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45937.724199074073</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45937.724199074073</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45937.724199074073</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45937.724199074073</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45937.724199074073</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45937.724199074073</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45937.724199074073</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45937.724199074073</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45937.724199074073</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45937.724199074073</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45937.724199074073</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45937.724199074073</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45937.724199074073</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45937.724199074073</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45937.724199074073</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45937.724199074073</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45937.724199074073</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45937.724199074073</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45937.724199074073</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45937.724199074073</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45937.724199074073</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45937.724199074073</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45937.724199074073</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45937.724199074073</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45937.724199074073</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45937.724199074073</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45937.724199074073</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45937.724199074073</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45937.724199074073</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45937.724199074073</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45937.724199074073</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45937.724199074073</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45937.724199074073</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45937.724199074073</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45937.724199074073</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45937.724199074073</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45937.724199074073</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45937.724199074073</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45937.724199074073</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45937.724199074073</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45937.724199074073</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45937.724199074073</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45937.724199074073</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45937.724199074073</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45937.724199074073</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45937.724199074073</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45937.724199074073</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45937.724199074073</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45937.724199074073</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45937.724199074073</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45937.724199074073</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45937.724199074073</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45937.724199074073</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45937.724199074073</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45937.724199074073</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45937.724199074073</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45937.724199074073</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45937.724199074073</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45937.724199074073</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45937.724199074073</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45937.724199074073</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45937.724199074073</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45937.724199074073</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45937.724199074073</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45937.724199074073</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45937.724199074073</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45937.724199074073</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45937.724199074073</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45937.724199074073</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45937.724199074073</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45937.724199074073</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45937.724199074073</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45937.724199074073</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45937.724199074073</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45937.724199074073</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45937.724199074073</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45937.724199074073</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45937.724199074073</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45937.724199074073</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45937.724199074073</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45937.724199074073</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45937.724199074073</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45937.724199074073</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45937.724199074073</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45937.724199074073</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45937.724199074073</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45937.724199074073</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45937.724199074073</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45937.724199074073</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45937.724199074073</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45937.724199074073</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45937.724199074073</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45937.724199074073</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45937.724199074073</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45937.724199074073</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45937.724199074073</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45937.724199074073</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45937.724199074073</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45937.724199074073</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45937.724199074073</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45937.724199074073</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45937.724199074073</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45937.724199074073</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45937.724199074073</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45937.724199074073</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45937.724199074073</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45937.724199074073</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45937.724199074073</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45937.724199074073</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45937.724199074073</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45937.724199074073</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45937.724199074073</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45937.724199074073</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45937.724199074073</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45937.724199074073</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45937.724199074073</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45937.724199074073</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45937.724199074073</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45937.724199074073</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45937.724199074073</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45937.724199074073</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45937.724199074073</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45937.724199074073</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45937.724199074073</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45937.724199074073</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45937.724199074073</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45937.724199074073</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45937.724199074073</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45937.724199074073</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45937.724199074073</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45937.724199074073</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45937.724199074073</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45937.724199074073</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45937.724199074073</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45937.724199074073</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45937.724199074073</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45937.724199074073</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45937.724199074073</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45937.724199074073</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45937.724199074073</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45937.724199074073</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45937.724199074073</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45937.724199074073</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45937.724199074073</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45937.724199074073</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45937.724199305558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45937.724199305558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45937.724199305558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45937.724199305558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45937.724199305558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45937.724199305558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45937.724199305558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45937.724199305558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45937.724199305558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45937.724199305558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45937.724199305558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45937.724199305558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45937.724199305558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45937.724199305558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45937.724199305558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45937.724199305558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45937.724199305558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45937.724199305558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45937.724199305558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45937.724199305558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45937.724199305558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45937.724199305558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45937.724199305558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45937.724199305558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45937.724199305558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45937.724199305558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45937.724199305558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45937.724199305558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45937.724199305558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45937.724199305558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45937.724199305558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45937.724199305558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45937.724199305558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45937.724199305558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45937.724199305558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45937.724199305558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45937.724199305558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45937.724199305558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45937.724199305558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45937.724199305558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45937.724199305558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45937.724199305558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45937.724199305558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45937.724199305558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45937.724199305558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45937.724199305558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45937.724199305558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45937.724199305558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45937.724199305558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45937.724199305558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45937.724199305558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45937.724199305558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45937.724199305558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45937.724199305558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45937.724199305558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45937.724199305558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45937.724199305558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45937.724199305558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45937.724199305558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45937.724199305558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45937.724199305558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45937.724199305558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45937.724199305558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45937.724199305558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45937.724199305558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45937.724199305558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45937.724199305558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45937.724199305558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45937.724199305558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45937.724199305558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45937.724199305558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45937.724199305558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45937.724199305558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45937.724199305558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45937.724199305558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45937.724199305558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45937.724199305558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45937.724199305558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45937.724199305558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45937.724199305558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45937.724199305558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45937.724199305558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45937.724199305558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45937.724199305558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45937.724199305558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45937.724199305558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45937.724199305558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45937.724199305558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45937.724199305558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45937.724199305558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45937.724199305558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45937.724199305558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45937.724199305558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45937.724199305558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45937.724199305558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45937.724199305558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45937.724199305558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45937.724199305558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45937.724199305558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45937.724199305558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45937.724199305558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45937.724199305558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45937.724199305558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45937.724199305558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45937.724199305558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45937.724199305558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45937.724199305558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45937.724199305558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45937.724199305558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45937.724199305558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45937.724199305558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45937.724199305558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45937.724199305558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45937.724199305558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45937.724199305558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45937.724199305558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45937.724199305558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45937.724199305558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45937.724199305558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45937.724199305558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45937.724199305558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45937.724199305558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45937.724199305558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45937.724199305558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45937.724199305558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45937.724199305558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45937.724199305558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45937.724199305558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45937.724199305558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45937.724199305558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45937.724199305558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45937.724199305558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45937.724199305558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45937.724199305558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45937.724199305558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45937.724199305558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45937.724199305558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45937.724199305558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45937.724199305558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45937.724199305558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45937.724199305558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45937.724199305558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45937.724199305558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45937.724199305558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45937.724199305558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45937.724199305558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45937.724199305558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45937.724199305558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45937.724199305558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45937.724199305558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45937.724199305558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45937.724199305558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45937.724199305558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45937.724199305558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45937.724199305558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45937.724199305558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45937.724199305558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45937.724199305558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45937.724199305558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45937.724199305558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45937.724199305558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45937.724199305558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45937.724199305558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45937.724199305558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45937.724199305558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45937.724199305558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45937.724199305558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45937.724199305558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45937.724199305558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45937.724199305558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45937.724199305558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45937.724199305558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45937.724199305558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45937.724199305558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45937.724199305558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45937.724199305558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45937.724199305558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45937.724199305558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45937.724199305558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45937.724199305558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45937.724199305558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45937.724199305558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45937.724199305558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45937.724199305558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45937.724199305558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45937.724199305558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45937.724199305558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45937.724199305558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45937.724199305558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45937.724199305558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45937.724199305558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45937.724199305558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45937.724199305558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45937.724199305558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45937.724199305558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45937.724199305558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45937.724199305558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45937.724199305558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45937.724199305558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45937.724199305558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45937.724199305558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45937.724199305558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45937.724199305558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45937.724199305558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45937.724199305558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45937.724199305558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45937.724199305558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45937.724199305558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45937.724199305558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45937.724199305558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45937.724199305558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45937.724199305558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45937.724199305558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45937.724199305558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45937.724199305558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45937.724199305558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45937.724199305558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45937.724199305558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45937.724199305558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45937.724199305558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45937.724199305558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45937.724199305558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45937.724199305558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45937.724199305558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45937.724199305558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45937.724199305558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45937.724199305558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45937.724199305558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45937.724199305558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45937.724199305558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45937.724199305558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45937.724199305558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45937.724199305558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45937.724199305558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45937.724199305558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45937.724199305558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45937.724199305558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45937.724199305558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45937.724199305558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45937.724199305558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45937.724199305558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45937.724199305558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45937.724199305558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45937.724199305558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45937.724199305558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45937.724199305558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45937.724199305558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45937.724199305558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45937.724199305558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45937.724199305558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45937.724199305558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45937.724199305558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45937.724199305558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45937.724199305558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45937.724199305558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45937.724199305558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45937.724199305558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45937.724199305558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45937.724199305558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45937.724199305558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45937.724199305558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45937.724199305558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45937.724199305558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45937.724199305558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45937.724199305558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45937.724199305558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45937.724199305558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45937.724199305558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45937.724199305558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45937.724199305558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45937.724199305558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45937.724199305558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45937.724199305558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45937.724199305558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45937.724199305558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45937.724199305558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45937.724199305558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45937.724199305558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45937.724199305558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45937.724199305558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45937.724199305558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45937.724199305558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45937.724199305558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45937.724199305558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45937.724199305558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45937.724199305558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45937.724199305558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45937.724199305558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45937.724199305558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45937.724199305558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45937.724199305558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45937.724199305558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45937.724199305558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45937.724199305558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45937.724199305558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45937.724199305558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45937.724199305558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45937.724199305558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45937.724199305558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45937.724199305558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45937.724199305558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45937.724199305558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45937.724199305558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45937.724199305558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45937.724199305558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45937.724199305558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45937.724199305558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45937.724199305558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45937.724199305558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45937.724199305558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45937.724199305558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45937.724199305558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45937.724199305558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45937.724199305558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45937.724199305558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45937.724199305558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45937.724199305558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45937.724199305558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45937.724199305558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45937.724199305558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45937.724199305558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45937.724199305558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45937.724199305558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45937.724199305558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45937.724199305558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45937.724199305558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45937.724199305558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45937.724199305558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45937.724199305558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45937.724199305558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45937.724199305558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45937.724199305558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45937.724199305558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45937.724199305558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45937.724199305558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45937.724199305558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45937.724199305558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45937.724199305558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45937.724199305558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45937.724199305558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45937.724199305558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45937.724199305558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45937.724199305558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45937.724199305558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45937.724199305558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45937.724199305558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45937.724199305558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45937.724199305558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45937.724199305558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45937.724199305558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45937.724199305558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45937.724199305558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45937.724199305558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45937.724199305558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45937.724199305558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45937.724199305558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45937.724199305558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45937.724199305558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45937.724199305558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45937.724199305558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45937.724199305558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45937.724199305558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45937.724199305558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45937.724199305558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45937.724199305558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45937.724199305558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45937.724199305558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45937.724199305558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45937.724199305558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45937.724199305558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45937.724199305558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45937.724199305558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45937.724199305558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45937.724199305558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45937.724199305558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45937.724199305558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45937.724199305558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45937.724199305558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45937.724199305558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45937.724199305558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45937.724199305558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45937.724199305558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45937.724199305558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45937.724199305558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45937.724199305558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45937.724199305558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45937.724199305558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45937.724199305558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45937.724199305558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45937.724199305558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45937.724199305558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45937.724199305558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45937.724199305558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45937.724199305558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45937.724199305558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45937.724199305558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45937.724199305558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45937.724199305558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45937.724199305558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45937.724199305558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45937.724199305558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45937.724199305558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45937.724199305558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45937.724199305558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45937.724199305558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45937.724199305558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45937.724199305558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45937.724199305558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45937.724199305558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45937.724199305558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45937.724199305558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45937.724199305558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45937.724199305558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45937.724199305558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45937.724199305558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45937.724199305558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45937.724199305558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45937.724199305558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45937.724199305558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45937.724199305558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45937.724199305558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45937.724199305558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45937.724199305558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45937.724199305558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45937.724199305558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45937.724199305558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45937.724199305558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45937.724199305558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45937.724199305558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45937.724199305558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45937.724199305558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45937.724199305558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45937.724199305558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45937.724199305558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45937.724199305558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45937.724199305558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45937.724199305558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45937.724199305558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45937.724199305558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45937.724199305558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45937.724199305558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45937.724199305558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45937.724199305558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45937.724199305558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45937.724199305558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45937.724199305558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45937.724199305558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45937.724199305558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45937.724199305558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45937.724199305558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45937.724199305558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45937.724199305558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45937.724199305558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45937.724199305558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45937.724199305558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45937.724199305558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45937.724199305558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45937.724199305558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45937.724199305558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45937.724199305558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45937.724199305558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45937.724199305558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45937.724199305558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45937.724199305558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45937.724199305558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45937.724199305558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45937.724199305558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45937.724199305558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45937.724199305558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45937.724199305558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45937.724199305558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45937.724199305558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45937.724199305558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45937.724199305558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45937.724199305558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45937.724199305558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45937.724199305558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45937.724199305558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45937.724199305558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45937.724199305558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45937.724199305558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45937.724199305558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45937.724199305558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45937.724199305558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45937.724199305558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45937.724199305558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45937.724199305558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45937.724199305558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45937.724199305558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45937.724199305558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45937.724199305558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45937.724199305558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45937.724199305558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45937.724199305558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45937.724199305558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45937.724199305558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45937.724199305558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45937.724199305558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45937.724199305558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45937.724199305558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45937.724199305558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45937.724199305558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45937.724199305558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45937.724199305558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45937.724199305558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45937.724199305558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45937.724199305558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45937.724199305558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45937.724199305558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45937.724199305558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45937.724199305558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45937.724199305558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45937.724199305558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45937.724199305558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45937.724199305558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45937.724199305558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45937.724199305558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45937.724199305558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45937.724199305558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45937.724199305558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45937.724199305558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45937.724199305558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45937.724199305558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45937.724199305558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45937.724199305558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45937.724199305558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45937.724199305558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45937.724199305558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45937.724199305558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45937.724199305558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45937.724199305558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45937.724199305558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45937.724199305558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45937.724199305558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45937.724199305558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45937.724199305558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45937.724199305558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45937.724199305558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45937.724199305558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45937.724199305558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45937.724199305558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45937.724199305558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45937.724199305558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45937.724199305558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45937.724199305558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45937.724199305558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45937.724199305558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45937.724199305558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45937.724199305558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45937.724199305558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45937.724199305558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45937.724199305558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45937.724199305558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45937.724199305558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45937.724199305558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45937.724199305558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45937.724199305558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45937.724199305558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45937.724199305558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45937.724199305558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45937.724199305558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45937.724199305558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45937.724199305558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45937.724199305558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45937.724199305558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45937.724199305558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45937.724199305558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45937.724199305558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45937.724199305558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45937.724199305558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45937.724199305558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45937.724199305558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45937.724199305558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45937.724199305558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45937.724199305558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45937.724199305558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45937.724199305558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45937.724199305558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45937.724199305558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45937.724199305558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45937.724199305558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45937.724199305558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45937.724199305558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45937.724199305558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45937.724199305558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45937.724199305558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45937.724199305558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45937.724199305558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45937.724199305558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45937.724199305558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45937.724199305558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45937.724199305558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45937.724199305558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45937.724199305558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45937.724199305558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45937.724199305558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45937.724199305558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45937.724199305558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45937.724199305558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45937.724199305558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45937.724199305558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45937.724199305558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45937.724199305558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45937.724199305558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45937.724199305558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45937.724199305558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45937.724199305558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45937.724199305558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45937.724199305558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45937.724199305558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45937.724199305558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45937.724199305558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45937.724199305558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45937.724199305558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45937.724199305558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45937.724199305558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45937.724199305558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45937.724199305558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45937.724199305558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45937.724199305558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45937.724199305558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45937.724199305558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45937.724199305558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45937.724199305558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45937.724199305558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45937.724199305558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45937.724199305558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45937.724199305558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45937.724199305558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45937.724199305558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45937.724199305558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45937.724199305558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45937.724199305558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45937.724199305558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45937.724199305558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45937.724199305558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45937.724199305558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45937.724199305558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45937.724199305558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45937.724199305558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45937.724199305558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45937.724199305558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45937.724199305558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45937.724199305558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45937.724199305558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45937.724199305558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45937.724199305558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45937.724199305558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45937.724199305558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45937.724199305558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45937.724199305558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45937.724199305558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45937.724199305558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45937.724199305558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45937.724199305558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45937.724199305558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45937.724199305558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45937.724199305558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45937.724199305558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45937.724199305558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45937.724199305558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45937.724199305558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45937.724199305558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45937.724199305558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45937.724199305558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45937.724199305558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45937.724199305558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45937.724199305558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45937.724199305558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45937.724199305558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45937.724199305558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45937.724199305558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45937.724199305558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45937.724199305558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45937.724199305558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45937.724199305558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45937.724199305558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45937.724199305558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45937.724199305558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45937.724199305558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45937.724199305558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45937.724199305558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45937.724199305558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45937.724199305558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45937.724199305558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45937.724199305558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45937.724199305558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45937.724199305558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45937.724199305558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45937.724199305558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45937.724199305558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45937.724199305558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45937.724199305558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45937.724199305558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45937.724199305558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45937.724199305558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45937.724199305558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45937.724199305558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45937.724199305558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45937.724199305558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45937.724199305558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45937.724199305558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45937.724199305558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45937.724199305558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45937.724199305558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45937.724199305558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45937.724199305558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45937.724199305558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45937.724199305558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45937.724199305558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45937.724199305558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45937.724199305558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45937.724199305558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45937.724199305558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45937.724199305558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45937.724199305558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45937.724199305558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45937.724199305558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45937.724199305558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45937.724199305558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45937.724199305558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45937.724199305558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45937.724199305558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45937.724199305558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45937.724199305558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45937.724199305558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45937.724199305558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45937.724199305558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45937.724199305558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45937.724199305558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45937.724199305558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45937.724199305558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45937.724199305558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45937.724199305558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45937.724199305558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45937.724199305558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45937.724199305558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45937.724199305558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45937.724199305558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45937.724199305558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45937.724199305558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45937.724199305558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45937.724199305558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45937.724199305558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45937.724199305558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45937.724199305558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45937.724199305558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45937.724199305558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45937.724199305558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45937.724199305558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45937.724199305558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45937.724199305558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45937.724199305558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45937.724199305558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45937.724199305558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45937.724199305558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45937.724199305558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45937.724199305558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45937.724199305558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45937.724199305558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45937.724199305558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45937.724199305558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45937.724199305558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45937.724199305558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45937.724199305558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45937.724199305558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45937.724199305558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45937.724199305558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45937.724199305558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45937.724199305558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45937.724199305558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45937.724199305558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45937.724199305558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45937.724199305558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45937.724199305558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45937.724199305558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45937.724199305558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45937.724199305558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45937.724199305558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45937.724199305558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45937.724199305558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45937.724199305558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45937.724199305558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45937.724199305558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45937.724199305558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45937.724199305558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45937.724199305558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45937.724199305558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45937.724199305558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45937.724199305558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45937.724199305558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45937.724199305558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45937.724199305558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45937.724199305558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45937.724199305558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45937.724199305558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45937.724199305558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45937.724199305558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45937.724199305558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45937.724199305558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45937.724199305558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45937.724199305558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45937.724199305558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45937.724199305558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45937.724199305558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45937.724199305558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45937.724199305558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45937.724199305558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45937.724199305558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45937.724199305558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45937.724199305558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45937.724199305558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45937.724199305558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45937.724199305558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45937.724199305558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45937.724199305558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45937.724199305558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45937.724199305558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45937.724199305558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45937.724199305558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45937.724199305558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45937.724199305558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45937.724199305558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45937.724199305558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45937.724199305558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45937.724199305558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45937.724199305558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45937.724199305558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45937.724199305558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45937.724199305558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45937.724199305558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45937.724199305558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45937.724199305558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45937.724199305558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45937.724199305558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45937.724199305558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45937.724199305558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45937.724199305558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45937.724199305558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45937.724199305558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45937.724199305558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45937.724199305558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45937.724199305558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45937.724199305558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45937.724199305558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45937.724199305558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45937.724199305558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45937.724199305558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45937.724199305558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45937.724199305558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45937.724199305558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45937.724199305558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45937.724199305558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45937.724199305558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45937.724199305558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45937.724199305558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45937.724199305558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45937.724199305558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45937.724199305558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45937.724199305558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45937.724199305558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45937.724199305558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45937.724199305558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45937.724199305558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45937.724199305558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45937.724199305558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45937.724199305558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45937.724199305558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45937.724199305558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45937.724199305558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45937.724199305558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45937.724199305558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45937.724199305558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45937.724199305558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45937.724199305558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45937.724199305558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45937.724199305558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45937.724199305558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45937.724199305558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45937.724199305558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45937.724199305558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45937.724199305558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45937.724199305558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45937.724199305558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45937.724199305558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45937.724199305558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45937.724199305558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45937.724199305558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45937.724199305558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45937.724199305558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45937.724199305558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45937.724199305558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45937.724199305558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45937.724199305558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45937.724199305558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45937.724199305558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45937.724199305558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45937.724199305558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45937.724199305558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45937.724199305558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45937.724199305558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45937.724199305558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45937.724199305558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45937.724199305558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45937.724199305558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45937.724199305558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45937.724199305558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45937.724199305558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45937.724199305558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45937.724199305558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45937.724199305558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45937.724199305558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45937.724199305558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45937.724199305558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45937.724199305558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45937.724199305558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45937.724199305558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45937.724199305558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45937.724199305558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45937.724199305558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45937.724199305558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45937.724199305558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45937.724199305558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45937.724199305558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45937.724199305558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45937.724199305558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45937.724199305558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45937.724199305558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45937.724199305558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45937.724199305558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45937.724199305558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45937.724199305558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45937.724199305558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45937.724199305558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45937.724199305558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45937.724199305558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45937.724199305558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45937.724199305558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45937.724199305558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45937.724199305558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45937.724199305558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45937.724199305558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45937.724199305558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45937.724199305558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45937.724199305558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45937.724199305558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45937.724199305558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45937.724199305558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45937.724199305558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45937.724199305558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45937.724199305558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45937.724199305558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45937.724199305558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45937.724199305558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45937.724199305558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45937.724199305558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45937.724199305558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45937.724199305558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45937.724199305558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45937.724199305558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45937.724199305558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45937.724199305558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45937.724199305558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45937.724199305558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45937.724199305558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45937.724199305558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45937.724199305558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45937.724199305558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45937.724199305558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45937.724199305558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45937.724199305558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45937.724199305558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45937.724199305558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45937.724199305558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45937.724199305558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45937.724199305558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45937.724199305558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45937.724199305558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45937.724199305558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45937.724199305558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45937.724199305558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45937.724199305558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45937.724199305558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45937.724199305558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45937.724199305558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45937.724199305558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45937.724199305558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45937.724199305558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45937.724199305558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45937.724199305558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45937.724199305558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45937.724199305558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45937.724199305558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45937.724199305558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45937.724199305558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45937.724199305558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45937.724199305558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45937.724199305558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45937.724199305558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45937.724199305558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45937.724199305558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45937.724199305558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45937.724199305558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45937.724199305558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45937.724199305558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45937.724199305558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45937.724199305558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45937.724199305558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45937.724199305558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45937.724199305558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45937.724199305558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45937.724199305558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45937.724199305558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45937.724199305558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45937.724199305558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45937.724199305558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45937.724199305558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45937.724199305558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45937.724199305558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45937.724199305558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45937.724199305558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45937.724199305558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45937.724199305558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45937.724199305558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45937.724199305558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45937.724199305558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45937.724199305558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45937.724199305558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45937.724199305558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45937.724199305558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45937.724199305558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45937.724199305558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45937.724199305558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45937.724199305558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45937.724199305558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45937.724199305558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45937.724199305558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45937.724199305558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45937.724199305558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45937.724199305558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45937.724199305558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45937.724199305558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45937.724199305558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45937.724199305558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45937.724199305558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45937.724199305558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45937.724199305558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45937.724199305558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45937.724199305558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45937.724199305558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45937.724199305558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45937.724199305558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45937.724199305558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45937.724199305558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45937.724199305558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45937.724199305558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45937.724199305558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45937.724199305558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45937.724199305558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45937.724199305558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45937.724199305558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45937.724199305558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45937.724199305558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45937.724199305558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45937.724199305558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45937.724199305558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45937.724199305558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45937.724199305558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45937.724199305558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45937.724199305558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45937.724199305558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45937.724199305558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45937.724199305558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45937.724199305558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45937.724199305558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45937.724199305558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45937.724199305558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45937.724199305558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45937.724199305558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45937.724199305558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45937.724199305558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45937.724199305558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45937.724199305558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45937.724199305558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45937.724199305558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45937.724199305558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45937.724199305558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45937.724199305558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45937.724199305558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45937.724199305558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45937.724199305558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45937.724199305558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45937.724199305558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45937.724199305558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45937.724199305558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45937.724199305558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45937.724199305558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45937.724199305558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45937.724199305558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45937.724199305558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45937.724199305558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45937.724199305558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45937.724199305558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45937.724199305558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45937.724199305558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45937.724199305558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45937.724199305558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45937.724199305558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45937.724199305558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45937.724199305558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45937.724199305558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45937.724199305558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45937.724199305558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45937.724199305558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45937.724199305558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45937.724199305558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45937.724199305558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45937.724199305558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45937.724199305558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45937.724199305558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45937.724199305558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45937.724199305558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45937.724199305558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45937.724199305558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45937.724199305558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45937.724199305558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45937.724199305558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45937.724199305558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45937.724199305558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45937.724199305558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45937.724199305558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45937.724199305558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45937.724199305558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45937.724199305558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45937.724199305558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45937.724199305558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45937.724199305558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45937.724199305558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45937.724199305558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45937.724199305558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45937.724199305558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45937.724199305558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45937.724199305558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45937.724199305558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45937.724199305558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45937.724199305558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45937.724199305558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45937.724199305558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45937.724199305558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45937.724199305558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45937.724199305558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45937.724199305558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45937.724199305558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45937.724199305558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45937.724199305558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45937.724199305558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45937.724199305558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45937.724199305558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45937.724199305558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45937.724199305558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45937.724199305558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45937.724199305558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45937.724199305558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45937.724199305558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45937.724199305558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45937.724199305558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45937.724199305558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45937.724199305558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45937.724199305558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45937.724199305558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45937.724199305558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45937.724199305558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45937.724199305558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45937.724199305558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45937.724199305558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45937.724199305558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45937.724199305558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45937.724199305558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45937.724199305558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45937.724199305558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45937.724199305558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45937.724199305558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45937.724199305558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45937.724199305558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45937.724199305558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45937.724199305558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45937.724199305558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45937.724199305558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45937.724199305558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45937.724199305558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45937.724199305558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45937.724199305558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45937.724199305558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45937.724199305558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45937.724199305558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45937.724199305558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45937.724199305558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45937.724199305558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45937.724199305558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45937.724199305558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39050</v>
      </c>
      <c r="B2" s="102" t="str">
        <f>IFERROR(VLOOKUP(D2,DB!A:K,11,0),"")</f>
        <v>R4</v>
      </c>
      <c r="C2" s="103">
        <v>1</v>
      </c>
      <c r="D2" s="99" t="s">
        <v>35082</v>
      </c>
      <c r="E2" s="104" t="s">
        <v>38964</v>
      </c>
      <c r="F2" s="105">
        <v>45703.480717592596</v>
      </c>
      <c r="G2" s="106">
        <f ca="1">IFERROR(NOW()-F2,"")</f>
        <v>234.24348171296151</v>
      </c>
      <c r="H2" s="105">
        <v>45703.474768518521</v>
      </c>
      <c r="I2" s="102" t="str">
        <f>IFERROR(VLOOKUP(D2,DB!A:F,6,0),"")</f>
        <v>SCECO</v>
      </c>
      <c r="J2" s="102" t="str">
        <f>IFERROR(VLOOKUP(D2,DB!A:G,7,0),"")</f>
        <v>Dead</v>
      </c>
      <c r="K2" s="107" t="s">
        <v>39051</v>
      </c>
      <c r="L2" s="99" t="str">
        <f>IFERROR(VLOOKUP(D2,DB!A:I,9,0),"")</f>
        <v>Latis</v>
      </c>
    </row>
    <row r="3" spans="1:16" ht="15" customHeight="1">
      <c r="A3" s="132" t="s">
        <v>39052</v>
      </c>
      <c r="B3" s="132" t="str">
        <f>IFERROR(VLOOKUP(D3,DB!A:K,11,0),"")</f>
        <v>R4</v>
      </c>
      <c r="C3" s="133">
        <v>1</v>
      </c>
      <c r="D3" s="134" t="s">
        <v>36087</v>
      </c>
      <c r="E3" s="135" t="s">
        <v>38964</v>
      </c>
      <c r="F3" s="136">
        <v>45937.678425925929</v>
      </c>
      <c r="G3" s="137">
        <f ca="1">IFERROR(NOW()-F3,"")</f>
        <v>4.5773148143780418E-2</v>
      </c>
      <c r="H3" s="136">
        <v>45937.456493055557</v>
      </c>
      <c r="I3" s="132" t="str">
        <f>IFERROR(VLOOKUP(D3,DB!A:F,6,0),"")</f>
        <v>Generator-SG</v>
      </c>
      <c r="J3" s="132" t="str">
        <f>IFERROR(VLOOKUP(D3,DB!A:G,7,0),"")</f>
        <v>Dead</v>
      </c>
      <c r="K3" s="139" t="s">
        <v>39053</v>
      </c>
      <c r="L3" s="134" t="str">
        <f>IFERROR(VLOOKUP(D3,DB!A:I,9,0),"")</f>
        <v>Latis</v>
      </c>
    </row>
    <row r="4" spans="1:16" ht="15" customHeight="1">
      <c r="A4" s="132"/>
      <c r="B4" s="132" t="str">
        <f>IFERROR(VLOOKUP(D4,DB!A:K,11,0),"")</f>
        <v/>
      </c>
      <c r="C4" s="133"/>
      <c r="D4" s="134"/>
      <c r="E4" s="135"/>
      <c r="F4" s="136"/>
      <c r="G4" s="137">
        <f ca="1">IFERROR(NOW()-F4,"")</f>
        <v>45937.724199074073</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45937.724199074073</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45937.724199074073</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45937.724199074073</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45937.724199074073</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45937.724199074073</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45937.724199074073</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45937.724199074073</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45937.724199074073</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45937.724199074073</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45937.724199074073</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45937.724199074073</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45937.724199074073</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45937.724199074073</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45937.724199074073</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45937.724199074073</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45937.724199074073</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45937.724199074073</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45937.724199074073</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45937.724199074073</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45937.724199074073</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45937.724199074073</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45937.724199074073</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45937.724199074073</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45937.724199074073</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45937.724199074073</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45937.724199074073</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45937.724199074073</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45937.724199074073</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45937.724199074073</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45937.724199074073</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45937.724199074073</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45937.724199074073</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45937.724199074073</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45937.724199074073</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45937.724199074073</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45937.724199074073</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45937.724199074073</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45937.724199074073</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45937.724199074073</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45937.724199074073</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45937.724199074073</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45937.724199074073</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45937.724199074073</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45937.724199074073</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45937.724199074073</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45937.724199074073</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45937.724199074073</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45937.724199074073</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45937.724199074073</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45937.724199074073</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45937.724199074073</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45937.724199074073</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45937.724199074073</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45937.724199074073</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45937.724199074073</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45937.724199074073</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45937.724199074073</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45937.724199074073</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45937.724199074073</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45937.724199074073</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45937.724199074073</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45937.724199074073</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45937.724199074073</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45937.724199074073</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45937.724199074073</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45937.724199074073</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45937.724199074073</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45937.724199074073</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45937.724199074073</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45937.724199074073</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45937.724199074073</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45937.724199074073</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45937.724199074073</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45937.724199074073</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45937.724199074073</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45937.724199074073</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45937.724199074073</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45937.724199074073</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45937.724199074073</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45937.724199074073</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45937.724199074073</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45937.724199074073</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45937.724199074073</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45937.724199074073</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45937.724199074073</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45937.724199074073</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45937.724199074073</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45937.724199074073</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45937.724199074073</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45937.724199074073</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45937.724199074073</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45937.724199074073</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45937.724199074073</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45937.724199074073</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45937.724199074073</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45937.724199074073</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45937.724199074073</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45937.724199074073</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45937.724199074073</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45937.724199074073</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45937.724199074073</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45937.724199074073</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45937.724199074073</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45937.724199074073</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45937.724199074073</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45937.724199074073</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45937.724199074073</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45937.724199074073</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45937.724199074073</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45937.724199074073</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45937.724199074073</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45937.724199074073</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45937.724199074073</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45937.724199074073</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45937.724199074073</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45937.724199074073</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45937.724199074073</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45937.724199074073</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45937.724199074073</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45937.724199074073</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45937.724199074073</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45937.724199074073</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45937.724199074073</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45937.724199074073</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45937.724199074073</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45937.724199074073</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45937.724199074073</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45937.724199074073</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45937.724199074073</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45937.724199074073</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45937.724199074073</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45937.724199074073</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45937.724199074073</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45937.724199074073</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45937.724199074073</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45937.724199074073</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45937.724199074073</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45937.724199074073</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45937.724199074073</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45937.724199074073</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45937.724199074073</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45937.724199074073</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45937.724199074073</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45937.724199074073</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45937.724199074073</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45937.724199074073</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45937.724199074073</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45937.724199074073</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45937.724199074073</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45937.724199074073</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45937.724199074073</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45937.724199074073</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45937.724199074073</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45937.724199074073</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45937.724199074073</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45937.724199074073</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45937.724199074073</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45937.724199074073</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45937.724199074073</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45937.724199074073</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45937.724199074073</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45937.724199074073</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45937.724199074073</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45937.724199074073</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45937.724199074073</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45937.724199074073</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45937.724199074073</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45937.724199074073</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45937.724199074073</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45937.724199074073</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45937.724199074073</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45937.724199074073</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45937.724199074073</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45937.724199074073</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45937.724199074073</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45937.724199074073</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45937.724199074073</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45937.724199074073</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45937.724199074073</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45937.724199074073</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45937.724199074073</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45937.724199074073</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45937.724199074073</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45937.724199074073</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45937.724199074073</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45937.724199074073</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45937.724199074073</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45937.724199074073</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45937.724199074073</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45937.724199074073</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45937.724199074073</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45937.724199074073</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45937.724199074073</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45937.724199074073</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45937.724199074073</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45937.724199074073</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45937.724199074073</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45937.724199074073</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45937.724199074073</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45937.724199074073</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45937.724199074073</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45937.724199074073</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45937.724199074073</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45937.724199074073</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45937.724199074073</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45937.724199074073</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45937.724199074073</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45937.724199074073</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45937.724199074073</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45937.724199074073</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45937.724199074073</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45937.724199074073</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45937.724199074073</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45937.724199074073</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45937.724199074073</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45937.724199074073</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45937.724199074073</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45937.724199074073</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45937.724199074073</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45937.724199074073</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45937.724199074073</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45937.724199074073</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45937.724199074073</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45937.724199074073</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45937.724199074073</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45937.724199074073</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45937.724199074073</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45937.724199074073</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45937.724199074073</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45937.724199074073</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45937.724199074073</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45937.724199074073</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45937.724199074073</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45937.724199074073</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45937.724199074073</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45937.724199074073</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45937.724199074073</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45937.724199074073</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45937.724199074073</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45937.724199074073</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45937.724199074073</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45937.724199074073</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45937.724199074073</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45937.724199074073</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45937.724199074073</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45937.724199074073</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45937.724199074073</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45937.724199074073</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45937.724199074073</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45937.724199074073</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45937.724199074073</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45937.724199074073</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45937.724199074073</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45937.724199074073</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45937.724199074073</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45937.724199074073</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45937.724199074073</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45937.724199074073</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45937.724199074073</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45937.724199074073</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45937.724199074073</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45937.724199074073</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45937.724199074073</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45937.724199074073</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45937.724199074073</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45937.724199074073</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45937.724199074073</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45937.724199074073</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45937.724199074073</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45937.724199074073</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45937.724199074073</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45937.724199074073</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45937.724199074073</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45937.724199074073</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45937.724199074073</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45937.724199074073</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45937.724199074073</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45937.724199074073</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45937.724199074073</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45937.724199074073</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45937.724199074073</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45937.724199074073</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45937.724199074073</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45937.724199074073</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45937.724199074073</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45937.724199074073</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45937.724199074073</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45937.724199074073</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45937.724199074073</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45937.724199074073</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45937.724199074073</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45937.724199074073</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45937.724199074073</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45937.724199074073</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45937.724199074073</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45937.724199074073</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45937.724199074073</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45937.724199074073</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45937.724199074073</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45937.724199074073</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45937.724199074073</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45937.724199074073</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45937.724199074073</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45937.724199074073</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45937.724199074073</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45937.724199074073</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45937.724199074073</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45937.724199074073</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45937.724199074073</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45937.724199074073</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45937.724199074073</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45937.724199074073</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45937.724199074073</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45937.724199074073</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45937.724199074073</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45937.724199074073</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45937.724199074073</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45937.724199074073</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45937.724199074073</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45937.724199074073</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45937.724199074073</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45937.724199074073</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45937.724199074073</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45937.724199074073</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45937.724199074073</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45937.724199074073</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45937.724199074073</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45937.724199074073</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45937.724199074073</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45937.724199074073</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45937.724199074073</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45937.724199074073</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45937.724199074073</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45937.724199074073</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45937.724199074073</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45937.724199074073</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45937.724199074073</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45937.724199074073</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45937.724199074073</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45937.724199074073</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45937.724199074073</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45937.724199074073</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45937.724199074073</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45937.724199074073</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45937.724199074073</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45937.724199074073</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45937.724199074073</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45937.724199074073</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45937.724199074073</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45937.724199074073</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45937.724199074073</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45937.724199074073</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45937.724199074073</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45937.724199074073</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45937.724199074073</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45937.724199074073</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45937.724199074073</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45937.724199074073</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45937.724199074073</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45937.724199074073</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45937.724199074073</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45937.724199074073</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45937.724199074073</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45937.724199074073</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45937.724199074073</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45937.724199074073</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45937.724199074073</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45937.724199074073</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45937.724199074073</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45937.724199074073</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45937.724199074073</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45937.724199074073</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45937.724199074073</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45937.724199074073</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45937.724199074073</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45937.724199074073</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45937.724199074073</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45937.724199074073</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45937.724199074073</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45937.724199074073</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45937.724199074073</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45937.724199074073</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45937.724199074073</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45937.724199074073</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45937.724199074073</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45937.724199074073</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45937.724199074073</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45937.724199074073</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45937.724199074073</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45937.724199074073</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45937.724199074073</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45937.724199074073</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45937.724199074073</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45937.724199074073</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45937.724199074073</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45937.724199074073</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45937.724199074073</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45937.724199074073</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45937.724199074073</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45937.724199074073</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45937.724199074073</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45937.724199074073</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45937.724199074073</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45937.724199074073</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45937.724199074073</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45937.724199074073</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45937.724199074073</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45937.724199074073</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45937.724199074073</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45937.724199074073</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45937.724199074073</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45937.724199074073</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45937.724199074073</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45937.724199074073</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45937.724199074073</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45937.724199074073</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45937.724199074073</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45937.724199074073</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45937.724199074073</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45937.724199074073</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45937.724199074073</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45937.724199074073</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45937.724199074073</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45937.724199074073</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45937.724199074073</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45937.724199074073</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45937.724199074073</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45937.724199074073</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45937.724199074073</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45937.724199074073</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45937.724199074073</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45937.724199074073</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45937.724199074073</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45937.724199074073</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45937.724199074073</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45937.724199074073</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45937.724199074073</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45937.724199074073</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45937.724199074073</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45937.724199074073</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45937.724199074073</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45937.724199074073</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45937.724199074073</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45937.724199074073</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45937.724199074073</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45937.724199074073</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45937.724199074073</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45937.724199074073</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45937.724199074073</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45937.724199074073</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45937.724199074073</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45937.724199074073</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45937.724199074073</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45937.724199074073</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45937.724199074073</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45937.724199074073</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45937.724199074073</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45937.724199074073</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45937.724199074073</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45937.724199074073</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45937.724199074073</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45937.724199074073</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45937.724199074073</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45937.724199074073</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45937.724199074073</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45937.724199074073</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45937.724199074073</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45937.724199074073</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45937.724199074073</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45937.724199074073</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45937.724199074073</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39054</v>
      </c>
      <c r="B2" s="37" t="str">
        <f>IFERROR(VLOOKUP(D2,DB!A:K,11,0),"")</f>
        <v>R5</v>
      </c>
      <c r="C2" s="37">
        <v>3</v>
      </c>
      <c r="D2" s="37" t="s">
        <v>36000</v>
      </c>
      <c r="E2" s="37" t="s">
        <v>38964</v>
      </c>
      <c r="F2" s="38">
        <v>45891.832060185188</v>
      </c>
      <c r="G2" s="39">
        <f t="shared" ref="G2" ca="1" si="0">IFERROR(NOW()-F2,"-")</f>
        <v>45.892139120369393</v>
      </c>
      <c r="H2" s="38">
        <v>45891.790393518517</v>
      </c>
      <c r="I2" s="37" t="str">
        <f>IFERROR(VLOOKUP(D2,DB!A:F,6,0),"")</f>
        <v>Generator-SG</v>
      </c>
      <c r="J2" s="37" t="str">
        <f>IFERROR(VLOOKUP(D2,DB!A:G,7,0),"")</f>
        <v>Vandalized</v>
      </c>
      <c r="K2" s="37" t="s">
        <v>39055</v>
      </c>
      <c r="L2" s="37" t="str">
        <f>IFERROR(VLOOKUP(D2,DB!A:I,9,0),"")</f>
        <v>Latis</v>
      </c>
      <c r="M2" s="128"/>
    </row>
    <row r="3" spans="1:13" ht="30.75">
      <c r="A3" s="37" t="s">
        <v>39056</v>
      </c>
      <c r="B3" s="37" t="str">
        <f>IFERROR(VLOOKUP(D3,DB!A:K,11,0),"")</f>
        <v>R5</v>
      </c>
      <c r="C3" s="37">
        <v>1</v>
      </c>
      <c r="D3" s="37" t="s">
        <v>31295</v>
      </c>
      <c r="E3" s="37" t="s">
        <v>39043</v>
      </c>
      <c r="F3" s="38">
        <v>45926.188877314817</v>
      </c>
      <c r="G3" s="39">
        <f ca="1">IFERROR(NOW()-F3,"-")</f>
        <v>11.535321990741068</v>
      </c>
      <c r="H3" s="38">
        <v>45926.158159722225</v>
      </c>
      <c r="I3" s="37" t="str">
        <f>IFERROR(VLOOKUP(D3,DB!A:F,6,0),"")</f>
        <v>SCECO</v>
      </c>
      <c r="J3" s="37" t="str">
        <f>IFERROR(VLOOKUP(D3,DB!A:G,7,0),"")</f>
        <v>Good</v>
      </c>
      <c r="K3" s="37" t="s">
        <v>39057</v>
      </c>
      <c r="L3" s="37" t="str">
        <f>IFERROR(VLOOKUP(D3,DB!A:I,9,0),"")</f>
        <v>Latis</v>
      </c>
      <c r="M3" s="128"/>
    </row>
    <row r="4" spans="1:13" ht="15">
      <c r="A4" s="37"/>
      <c r="B4" s="37" t="str">
        <f>IFERROR(VLOOKUP(D4,DB!A:K,11,0),"")</f>
        <v/>
      </c>
      <c r="C4" s="37"/>
      <c r="D4" s="37"/>
      <c r="E4" s="37"/>
      <c r="F4" s="38"/>
      <c r="G4" s="39">
        <f ca="1">IFERROR(NOW()-F4,"-")</f>
        <v>45937.724199074073</v>
      </c>
      <c r="H4" s="38"/>
      <c r="I4" s="37" t="str">
        <f>IFERROR(VLOOKUP(D4,DB!A:F,6,0),"")</f>
        <v/>
      </c>
      <c r="J4" s="37" t="str">
        <f>IFERROR(VLOOKUP(D4,DB!A:G,7,0),"")</f>
        <v/>
      </c>
      <c r="K4" s="37"/>
      <c r="L4" s="37" t="str">
        <f>IFERROR(VLOOKUP(D4,DB!A:I,9,0),"")</f>
        <v/>
      </c>
      <c r="M4" s="128"/>
    </row>
    <row r="5" spans="1:13" ht="15">
      <c r="A5" s="37"/>
      <c r="B5" s="37" t="str">
        <f>IFERROR(VLOOKUP(D5,DB!A:K,11,0),"")</f>
        <v/>
      </c>
      <c r="C5" s="37"/>
      <c r="D5" s="37"/>
      <c r="E5" s="37"/>
      <c r="F5" s="38"/>
      <c r="G5" s="39">
        <f ca="1">IFERROR(NOW()-F5,"-")</f>
        <v>45937.724199074073</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45937.724199074073</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45937.724199074073</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45937.724199074073</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45937.724199074073</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45937.724199074073</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45937.724199074073</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45937.724199074073</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45937.724199074073</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45937.724199074073</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45937.724199074073</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45937.724199074073</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45937.724199074073</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45937.724199074073</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45937.724199074073</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45937.724199074073</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45937.724199074073</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45937.724199074073</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45937.724199074073</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45937.724199074073</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45937.724199074073</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45937.724199074073</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45937.724199074073</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45937.724199074073</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45937.724199074073</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45937.724199074073</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45937.724199074073</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45937.724199074073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45937.724199074073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45937.724199074073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45937.724199074073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45937.724199074073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45937.724199074073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45937.724199074073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45937.724199074073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45937.724199074073</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45937.724199074073</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45937.724199074073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45937.724199074073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45937.724199074073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45937.724199074073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45937.724199074073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45937.724199074073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45937.724199074073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45937.724199074073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45937.724199074073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45937.724199074073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45937.724199074073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45937.724199074073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45937.724199074073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45937.724199074073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45937.724199074073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45937.724199074073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45937.724199074073</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45937.724199074073</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45937.724199074073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45937.724199074073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45937.724199074073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45937.724199074073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45937.724199074073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45937.724199074073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45937.724199074073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45937.724199074073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45937.724199074073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45937.724199074073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45937.724199074073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45937.724199074073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45937.724199074073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45937.724199074073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45937.724199074073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45937.724199074073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45937.724199074073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45937.724199074073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45937.724199074073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45937.724199074073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45937.724199074073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45937.724199074073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45937.724199074073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45937.724199074073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45937.724199074073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45937.724199074073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45937.724199074073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45937.724199074073</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45937.724199074073</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45937.724199074073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45937.724199074073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45937.724199074073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45937.724199074073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45937.724199074073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45937.724199074073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45937.724199074073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45937.724199074073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45937.724199074073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45937.724199074073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45937.724199074073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45937.724199074073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45937.724199074073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45937.724199074073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45937.724199074073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45937.724199074073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45937.724199074073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45937.724199074073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45937.724199074073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45937.724199074073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45937.724199074073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45937.724199074073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45937.724199074073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45937.724199074073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45937.724199074073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45937.724199074073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45937.724199074073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45937.724199074073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45937.724199074073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45937.724199074073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45937.724199074073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45937.724199074073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45937.724199074073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45937.724199074073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45937.724199074073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45937.724199074073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45937.724199074073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45937.724199074073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45937.724199074073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45937.724199074073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45937.724199074073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45937.724199074073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45937.724199074073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45937.724199074073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45937.724199074073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45937.724199074073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45937.724199074073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45937.724199074073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45937.724199074073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45937.724199074073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45937.724199074073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45937.724199074073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45937.724199074073</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45937.724199074073</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0" ht="15"/>
    <row r="1372" ht="15"/>
    <row r="1373"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6"/>
  <sheetViews>
    <sheetView tabSelected="1" workbookViewId="0">
      <selection activeCell="K14" sqref="K14"/>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39058</v>
      </c>
      <c r="B2" s="112" t="s">
        <v>5398</v>
      </c>
      <c r="C2" s="129">
        <v>1</v>
      </c>
      <c r="D2" s="112" t="s">
        <v>34463</v>
      </c>
      <c r="E2" s="129" t="s">
        <v>39059</v>
      </c>
      <c r="F2" s="130">
        <v>45926.772847222222</v>
      </c>
      <c r="G2" s="81">
        <f ca="1">IFERROR(NOW()-F2,"-")</f>
        <v>10.951351851850632</v>
      </c>
      <c r="H2" s="131">
        <v>45927.449074074102</v>
      </c>
      <c r="I2" s="112" t="str">
        <f>IFERROR(VLOOKUP(D2,DB!A:F,6,0),"")</f>
        <v>SCECO</v>
      </c>
      <c r="J2" s="112" t="str">
        <f>IFERROR(VLOOKUP(D2,DB!A:G,7,0),"")</f>
        <v>Weak</v>
      </c>
      <c r="K2" s="129" t="s">
        <v>39060</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45937.724199305558</v>
      </c>
      <c r="H3" s="131">
        <v>45927.987534722219</v>
      </c>
      <c r="I3" s="112" t="str">
        <f>IFERROR(VLOOKUP(D3,DB!A:F,6,0),"")</f>
        <v>SCECO</v>
      </c>
      <c r="J3" s="112" t="str">
        <f>IFERROR(VLOOKUP(D3,DB!A:G,7,0),"")</f>
        <v>Vandalized</v>
      </c>
      <c r="K3" s="129" t="s">
        <v>39061</v>
      </c>
      <c r="L3" s="118" t="str">
        <f>IFERROR(VLOOKUP(D3,DB!A:I,9,0),"")</f>
        <v>Latis</v>
      </c>
    </row>
    <row r="4" spans="1:16383" ht="31.5" customHeight="1">
      <c r="A4" s="129" t="s">
        <v>39062</v>
      </c>
      <c r="B4" s="112" t="s">
        <v>5398</v>
      </c>
      <c r="C4" s="129">
        <v>1</v>
      </c>
      <c r="D4" s="112" t="s">
        <v>32861</v>
      </c>
      <c r="E4" s="129" t="s">
        <v>39059</v>
      </c>
      <c r="F4" s="130">
        <v>45933.880972222221</v>
      </c>
      <c r="G4" s="81">
        <f ca="1">IFERROR(NOW()-F4,"-")</f>
        <v>3.8432268518517958</v>
      </c>
      <c r="H4" s="131">
        <v>45929.455266203702</v>
      </c>
      <c r="I4" s="112" t="str">
        <f>IFERROR(VLOOKUP(D4,DB!A:F,6,0),"")</f>
        <v>SCECO</v>
      </c>
      <c r="J4" s="112" t="str">
        <f>IFERROR(VLOOKUP(D4,DB!A:G,7,0),"")</f>
        <v>In progress</v>
      </c>
      <c r="K4" s="129" t="s">
        <v>39060</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39063</v>
      </c>
      <c r="B5" s="112" t="s">
        <v>5398</v>
      </c>
      <c r="C5" s="129">
        <v>1</v>
      </c>
      <c r="D5" s="112" t="s">
        <v>33408</v>
      </c>
      <c r="E5" s="129" t="s">
        <v>38964</v>
      </c>
      <c r="F5" s="130">
        <v>45934.942245370374</v>
      </c>
      <c r="G5" s="81">
        <f ca="1">IFERROR(NOW()-F5,"-")</f>
        <v>2.7819537036994006</v>
      </c>
      <c r="H5" s="131">
        <v>45934.470231481479</v>
      </c>
      <c r="I5" s="112" t="str">
        <f>IFERROR(VLOOKUP(D5,DB!A:F,6,0),"")</f>
        <v>SCECO</v>
      </c>
      <c r="J5" s="112" t="str">
        <f>IFERROR(VLOOKUP(D5,DB!A:G,7,0),"")</f>
        <v>Dead</v>
      </c>
      <c r="K5" s="129" t="s">
        <v>39060</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39064</v>
      </c>
      <c r="B6" s="112" t="str">
        <f>IFERROR(VLOOKUP(D6,DB!A:K,11,0),"")</f>
        <v>R6</v>
      </c>
      <c r="C6" s="114">
        <v>2</v>
      </c>
      <c r="D6" s="112" t="s">
        <v>35274</v>
      </c>
      <c r="E6" s="115" t="s">
        <v>38964</v>
      </c>
      <c r="F6" s="116">
        <v>45937.686516203707</v>
      </c>
      <c r="G6" s="81">
        <f ca="1">IFERROR(NOW()-F6,"-")</f>
        <v>3.7683101851143874E-2</v>
      </c>
      <c r="H6" s="116">
        <v>45937.676469907405</v>
      </c>
      <c r="I6" s="112" t="str">
        <f>IFERROR(VLOOKUP(D6,DB!A:F,6,0),"")</f>
        <v>SCECO</v>
      </c>
      <c r="J6" s="112" t="str">
        <f>IFERROR(VLOOKUP(D6,DB!A:G,7,0),"")</f>
        <v>Vandalized</v>
      </c>
      <c r="K6" s="117" t="s">
        <v>39065</v>
      </c>
      <c r="L6" s="118" t="str">
        <f>IFERROR(VLOOKUP(D6,DB!A:I,9,0),"")</f>
        <v>Latis</v>
      </c>
    </row>
    <row r="7" spans="1:16383" ht="31.5" customHeight="1">
      <c r="A7" s="113" t="s">
        <v>39066</v>
      </c>
      <c r="B7" s="112" t="str">
        <f>IFERROR(VLOOKUP(D7,DB!A:K,11,0),"")</f>
        <v>R6</v>
      </c>
      <c r="C7" s="114">
        <v>1</v>
      </c>
      <c r="D7" s="112" t="s">
        <v>36767</v>
      </c>
      <c r="E7" s="115" t="s">
        <v>38964</v>
      </c>
      <c r="F7" s="116">
        <v>45937.706319444442</v>
      </c>
      <c r="G7" s="81">
        <f ca="1">IFERROR(NOW()-F7,"-")</f>
        <v>1.787986111594364E-2</v>
      </c>
      <c r="H7" s="116">
        <v>45937.676481481481</v>
      </c>
      <c r="I7" s="112" t="str">
        <f>IFERROR(VLOOKUP(D7,DB!A:F,6,0),"")</f>
        <v>SCECO</v>
      </c>
      <c r="J7" s="112" t="str">
        <f>IFERROR(VLOOKUP(D7,DB!A:G,7,0),"")</f>
        <v>Dead</v>
      </c>
      <c r="K7" s="117" t="s">
        <v>39065</v>
      </c>
      <c r="L7" s="118" t="str">
        <f>IFERROR(VLOOKUP(D7,DB!A:I,9,0),"")</f>
        <v>Latis</v>
      </c>
    </row>
    <row r="8" spans="1:16383" ht="31.5" customHeight="1">
      <c r="A8" s="113" t="s">
        <v>39067</v>
      </c>
      <c r="B8" s="112" t="str">
        <f>IFERROR(VLOOKUP(D8,DB!A:K,11,0),"")</f>
        <v>R6</v>
      </c>
      <c r="C8" s="114">
        <v>1</v>
      </c>
      <c r="D8" s="112" t="s">
        <v>37368</v>
      </c>
      <c r="E8" s="115" t="s">
        <v>39043</v>
      </c>
      <c r="F8" s="116"/>
      <c r="G8" s="81">
        <f ca="1">IFERROR(NOW()-F8,"-")</f>
        <v>45937.724199305558</v>
      </c>
      <c r="H8" s="116">
        <v>45937.676481481481</v>
      </c>
      <c r="I8" s="112" t="str">
        <f>IFERROR(VLOOKUP(D8,DB!A:F,6,0),"")</f>
        <v>SCECO</v>
      </c>
      <c r="J8" s="112" t="str">
        <f>IFERROR(VLOOKUP(D8,DB!A:G,7,0),"")</f>
        <v>Vandalized</v>
      </c>
      <c r="K8" s="117" t="s">
        <v>39065</v>
      </c>
      <c r="L8" s="118" t="str">
        <f>IFERROR(VLOOKUP(D8,DB!A:I,9,0),"")</f>
        <v>Latis</v>
      </c>
    </row>
    <row r="9" spans="1:16383" ht="31.5" customHeight="1">
      <c r="A9" s="113" t="s">
        <v>39067</v>
      </c>
      <c r="B9" s="112" t="str">
        <f>IFERROR(VLOOKUP(D9,DB!A:K,11,0),"")</f>
        <v>R6</v>
      </c>
      <c r="C9" s="114">
        <v>1</v>
      </c>
      <c r="D9" s="112" t="s">
        <v>35365</v>
      </c>
      <c r="E9" s="115" t="s">
        <v>39043</v>
      </c>
      <c r="F9" s="116"/>
      <c r="G9" s="81">
        <f ca="1">IFERROR(NOW()-F9,"-")</f>
        <v>45937.724199305558</v>
      </c>
      <c r="H9" s="116">
        <v>45937.676481481481</v>
      </c>
      <c r="I9" s="112" t="str">
        <f>IFERROR(VLOOKUP(D9,DB!A:F,6,0),"")</f>
        <v>SCECO</v>
      </c>
      <c r="J9" s="112" t="str">
        <f>IFERROR(VLOOKUP(D9,DB!A:G,7,0),"")</f>
        <v>Dead</v>
      </c>
      <c r="K9" s="117" t="s">
        <v>39068</v>
      </c>
      <c r="L9" s="118" t="str">
        <f>IFERROR(VLOOKUP(D9,DB!A:I,9,0),"")</f>
        <v>Latis</v>
      </c>
    </row>
    <row r="10" spans="1:16383" ht="31.5" customHeight="1">
      <c r="A10" s="113" t="s">
        <v>39069</v>
      </c>
      <c r="B10" s="112" t="str">
        <f>IFERROR(VLOOKUP(D10,DB!A:K,11,0),"")</f>
        <v>R6</v>
      </c>
      <c r="C10" s="114">
        <v>3</v>
      </c>
      <c r="D10" s="112" t="s">
        <v>34273</v>
      </c>
      <c r="E10" s="115" t="s">
        <v>38964</v>
      </c>
      <c r="F10" s="116">
        <v>45937.707013888888</v>
      </c>
      <c r="G10" s="81">
        <f ca="1">IFERROR(NOW()-F10,"-")</f>
        <v>1.7185416669235565E-2</v>
      </c>
      <c r="H10" s="116">
        <v>45937.689884259256</v>
      </c>
      <c r="I10" s="112" t="str">
        <f>IFERROR(VLOOKUP(D10,DB!A:F,6,0),"")</f>
        <v>SCECO</v>
      </c>
      <c r="J10" s="112" t="str">
        <f>IFERROR(VLOOKUP(D10,DB!A:G,7,0),"")</f>
        <v>Vandalized</v>
      </c>
      <c r="K10" s="117" t="s">
        <v>39070</v>
      </c>
      <c r="L10" s="118" t="str">
        <f>IFERROR(VLOOKUP(D10,DB!A:I,9,0),"")</f>
        <v>Latis</v>
      </c>
    </row>
    <row r="11" spans="1:16383" ht="31.5" customHeight="1">
      <c r="A11" s="113" t="s">
        <v>39071</v>
      </c>
      <c r="B11" s="112" t="str">
        <f>IFERROR(VLOOKUP(D11,DB!A:K,11,0),"")</f>
        <v>R6</v>
      </c>
      <c r="C11" s="114">
        <v>1</v>
      </c>
      <c r="D11" s="112" t="s">
        <v>33852</v>
      </c>
      <c r="E11" s="115" t="s">
        <v>38964</v>
      </c>
      <c r="F11" s="116">
        <v>45937.694328703707</v>
      </c>
      <c r="G11" s="81">
        <f ca="1">IFERROR(NOW()-F11,"-")</f>
        <v>2.9870601851143874E-2</v>
      </c>
      <c r="H11" s="116">
        <v>45937.688668981478</v>
      </c>
      <c r="I11" s="112" t="str">
        <f>IFERROR(VLOOKUP(D11,DB!A:F,6,0),"")</f>
        <v>SCECO</v>
      </c>
      <c r="J11" s="112" t="str">
        <f>IFERROR(VLOOKUP(D11,DB!A:G,7,0),"")</f>
        <v>Dead</v>
      </c>
      <c r="K11" s="117" t="s">
        <v>39072</v>
      </c>
      <c r="L11" s="118" t="str">
        <f>IFERROR(VLOOKUP(D11,DB!A:I,9,0),"")</f>
        <v>Latis</v>
      </c>
    </row>
    <row r="12" spans="1:16383" ht="31.5" customHeight="1">
      <c r="A12" s="113" t="s">
        <v>39073</v>
      </c>
      <c r="B12" s="112" t="str">
        <f>IFERROR(VLOOKUP(D12,DB!A:K,11,0),"")</f>
        <v>R6</v>
      </c>
      <c r="C12" s="114">
        <v>7</v>
      </c>
      <c r="D12" s="112" t="s">
        <v>34720</v>
      </c>
      <c r="E12" s="115" t="s">
        <v>38964</v>
      </c>
      <c r="F12" s="116">
        <v>45937.713425925926</v>
      </c>
      <c r="G12" s="81">
        <f ca="1">IFERROR(NOW()-F12,"-")</f>
        <v>1.0773379632155411E-2</v>
      </c>
      <c r="H12" s="116">
        <v>45937.699965277781</v>
      </c>
      <c r="I12" s="112" t="str">
        <f>IFERROR(VLOOKUP(D12,DB!A:F,6,0),"")</f>
        <v>SCECO</v>
      </c>
      <c r="J12" s="112" t="str">
        <f>IFERROR(VLOOKUP(D12,DB!A:G,7,0),"")</f>
        <v>Good</v>
      </c>
      <c r="K12" s="117" t="s">
        <v>39065</v>
      </c>
      <c r="L12" s="118" t="str">
        <f>IFERROR(VLOOKUP(D12,DB!A:I,9,0),"")</f>
        <v>Latis</v>
      </c>
    </row>
    <row r="13" spans="1:16383" ht="31.5" customHeight="1">
      <c r="A13" s="113"/>
      <c r="B13" s="112" t="str">
        <f>IFERROR(VLOOKUP(D13,DB!A:K,11,0),"")</f>
        <v/>
      </c>
      <c r="C13" s="114"/>
      <c r="D13" s="112"/>
      <c r="E13" s="115"/>
      <c r="F13" s="116"/>
      <c r="G13" s="81">
        <f ca="1">IFERROR(NOW()-F13,"-")</f>
        <v>45937.724199305558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45937.724199305558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45937.724199305558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45937.724199305558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45937.724199305558</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45937.724199305558</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45937.724199305558</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45937.724199305558</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45937.724199305558</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45937.724199305558</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45937.724199305558</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45937.724199305558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45937.724199305558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45937.724199305558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45937.724199305558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45937.724199305558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45937.724199305558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45937.724199305558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45937.724199305558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45937.724199305558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45937.724199305558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45937.724199305558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45937.724199305558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45937.724199305558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45937.724199305558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45937.724199305558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45937.724199305558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45937.724199305558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45937.724199305558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45937.724199305558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45937.724199305558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45937.724199305558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45937.724199305558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45937.724199305558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45937.724199305558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45937.724199305558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45937.724199305558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45937.724199305558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45937.724199305558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45937.724199305558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45937.724199305558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45937.724199305558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45937.724199305558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45937.724199305558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45937.724199305558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45937.724199305558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45937.724199305558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45937.724199305558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45937.724199305558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45937.724199305558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45937.724199305558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45937.724199305558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45937.724199305558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45937.724199305558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45937.724199305558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45937.724199305558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45937.724199305558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45937.724199305558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45937.724199305558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45937.724199305558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45937.724199305558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45937.724199305558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45937.724199305558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45937.724199305558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45937.724199305558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45937.724199305558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45937.724199305558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45937.724199305558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45937.724199305558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45937.724199305558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45937.724199305558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45937.724199305558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45937.724199305558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45937.724199305558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45937.724199305558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45937.724199305558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45937.724199305558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45937.724199305558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45937.724199305558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45937.724199305558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45937.724199305558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45937.724199305558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45937.724199305558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45937.724199305558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45937.724199305558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45937.724199305558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45937.724199305558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45937.724199305558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45937.724199305558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45937.724199305558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45937.724199305558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45937.724199305558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45937.724199305558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45937.724199305558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45937.724199305558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45937.724199305558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45937.724199305558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45937.724199305558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45937.724199305558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45937.724199305558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45937.724199305558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45937.724199305558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45937.724199305558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45937.724199305558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45937.724199305558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45937.724199305558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45937.724199305558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45937.724199305558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45937.724199305558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45937.724199305558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45937.724199305558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45937.724199305558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45937.724199305558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45937.724199305558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45937.724199305558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45937.724199305558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45937.724199305558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45937.724199305558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45937.724199305558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45937.724199305558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45937.724199305558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45937.724199305558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45937.724199305558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45937.724199305558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45937.724199305558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45937.724199305558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45937.724199305558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45937.724199305558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45937.724199305558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45937.724199305558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45937.724199305558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45937.724199305558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45937.724199305558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45937.724199305558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45937.724199305558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45937.724199305558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45937.724199305558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45937.724199305558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45937.724199305558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45937.724199305558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45937.724199305558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45937.724199305558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45937.724199305558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45937.724199305558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45937.724199305558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45937.724199305558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45937.724199305558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45937.724199305558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45937.724199305558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45937.724199305558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45937.724199305558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45937.724199305558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45937.724199305558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45937.724199305558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45937.724199305558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45937.724199305558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45937.724199305558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45937.724199305558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45937.724199305558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45937.724199305558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45937.724199305558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45937.724199305558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45937.724199305558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45937.724199305558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45937.724199305558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45937.724199305558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45937.724199305558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45937.724199305558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45937.724199305558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45937.724199305558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45937.724199305558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45937.724199305558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45937.724199305558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45937.724199305558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45937.724199305558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45937.724199305558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45937.724199305558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45937.724199305558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45937.724199305558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45937.724199305558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45937.724199305558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45937.724199305558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45937.724199305558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45937.724199305558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45937.724199305558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45937.724199305558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45937.724199305558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45937.724199305558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45937.724199305558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45937.724199305558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45937.724199305558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45937.724199305558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45937.724199305558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45937.724199305558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45937.724199305558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45937.724199305558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45937.724199305558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45937.724199305558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45937.724199305558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45937.724199305558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45937.724199305558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45937.724199305558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45937.724199305558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45937.724199305558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45937.724199305558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45937.724199305558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45937.724199305558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45937.724199305558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45937.724199305558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45937.724199305558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45937.724199305558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45937.724199305558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45937.724199305558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45937.724199305558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45937.724199305558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45937.724199305558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45937.724199305558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45937.724199305558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45937.724199305558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45937.724199305558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45937.724199305558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45937.724199305558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45937.724199305558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45937.724199305558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45937.724199305558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45937.724199305558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45937.724199305558</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45937.724199305558</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45937.724199305558</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45937.724199305558</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45937.724199305558</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45937.724199305558</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45937.724199305558</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45937.724199305558</v>
      </c>
      <c r="H246" s="116"/>
      <c r="I246" s="112" t="str">
        <f>IFERROR(VLOOKUP(D246,DB!A:F,6,0),"")</f>
        <v/>
      </c>
      <c r="J246" s="111" t="str">
        <f>IFERROR(VLOOKUP(D246,DB!A:G,7,0),"")</f>
        <v/>
      </c>
      <c r="K246" s="117"/>
      <c r="L246" s="118" t="str">
        <f>IFERROR(VLOOKUP(D246,DB!A:I,9,0),"")</f>
        <v/>
      </c>
    </row>
  </sheetData>
  <dataValidations count="2">
    <dataValidation allowBlank="1" showInputMessage="1" showErrorMessage="1" sqref="E1" xr:uid="{380493DB-286A-4683-AF55-C78F04945A49}"/>
    <dataValidation type="list" allowBlank="1" showInputMessage="1" showErrorMessage="1" sqref="E3 E5:E2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2025-10-07T14:24:32Z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