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25" documentId="13_ncr:1_{F6CB121F-512D-4AA6-A0C1-0FB36C537598}" xr6:coauthVersionLast="47" xr6:coauthVersionMax="47" xr10:uidLastSave="{11EC7A18-7106-435F-BF44-89DFB30E3A56}"/>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<sst xmlns="http://schemas.openxmlformats.org/spreadsheetml/2006/main" count="178578" uniqueCount="39072">
  <si>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</si>
  <si>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</si>
  <si>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</si>
  <si>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</si>
  <si>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</si>
  <si>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</si>
  <si>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</si>
  <si>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</si>
  <si>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</si>
  <si>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</si>
  <si>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</si>
  <si>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</si>
  <si>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</si>
  <si>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</si>
  <si>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</si>
  <si>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</si>
  <si>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</si>
  <si>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</si>
  <si>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</si>
  <si>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</si>
  <si>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</si>
  <si>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</si>
  <si>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</si>
  <si>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</si>
  <si>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</si>
  <si>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</si>
  <si>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</si>
  <si>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</si>
  <si>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</si>
  <si>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</si>
  <si>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</si>
  <si>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</si>
  <si>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</si>
  <si>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</si>
  <si>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</si>
  <si>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</si>
  <si>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</si>
  <si>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</si>
  <si>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</si>
  <si>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</si>
  <si>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</si>
  <si>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</si>
  <si>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</si>
  <si>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</si>
  <si>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</si>
  <si>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</si>
  <si>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</si>
  <si>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</si>
  <si>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</si>
  <si>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</si>
  <si>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</si>
  <si>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</si>
  <si>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</si>
  <si>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</si>
  <si>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</si>
  <si>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</si>
  <si>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</si>
  <si>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</si>
  <si>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</si>
  <si>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</si>
  <si>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</si>
  <si>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</si>
  <si>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</si>
  <si>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</si>
  <si>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</si>
  <si>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</si>
  <si>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</si>
  <si>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</si>
  <si>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</si>
  <si>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</si>
  <si>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</si>
  <si>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</si>
  <si>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</si>
  <si>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</si>
  <si>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</si>
  <si>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</si>
  <si>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</si>
  <si>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</si>
  <si>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</si>
  <si>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</si>
  <si>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</si>
  <si>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</si>
  <si>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</si>
  <si>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</si>
  <si>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</si>
  <si>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</si>
  <si>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</si>
  <si>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</si>
  <si>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</si>
  <si>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</si>
  <si>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</si>
  <si>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</si>
  <si>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</si>
  <si>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</si>
  <si>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</si>
  <si>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</si>
  <si>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</si>
  <si>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</si>
  <si>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</si>
  <si>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</si>
  <si>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</si>
  <si>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</si>
  <si>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</si>
  <si>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</si>
  <si>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</si>
  <si>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</si>
  <si>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</si>
  <si>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</si>
  <si>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</si>
  <si>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</si>
  <si>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</si>
  <si>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</si>
  <si>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</si>
  <si>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</si>
  <si>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</si>
  <si>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</si>
  <si>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</si>
  <si>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</si>
  <si>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</si>
  <si>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</si>
  <si>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</si>
  <si>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</si>
  <si>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</si>
  <si>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</si>
  <si>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</si>
  <si>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</si>
  <si>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</si>
  <si>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</si>
  <si>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</si>
  <si>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</si>
  <si>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</si>
  <si>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</si>
  <si>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</si>
  <si>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</si>
  <si>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</si>
  <si>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</si>
  <si>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</si>
  <si>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</si>
  <si>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</si>
  <si>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</si>
  <si>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</si>
  <si>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</si>
  <si>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</si>
  <si>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</si>
  <si>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</si>
  <si>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</si>
  <si>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</si>
  <si>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</si>
  <si>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</si>
  <si>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</si>
  <si>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</si>
  <si>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</si>
  <si>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</si>
  <si>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</si>
  <si>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</si>
  <si>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</si>
  <si>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</si>
  <si>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</si>
  <si>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</si>
  <si>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</si>
  <si>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</si>
  <si>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</si>
  <si>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</si>
  <si>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</si>
  <si>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</si>
  <si>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</si>
  <si>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</si>
  <si>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</si>
  <si>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</si>
  <si>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</si>
  <si>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</si>
  <si>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</si>
  <si>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</si>
  <si>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</si>
  <si>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</si>
  <si>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</si>
  <si>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</si>
  <si>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</si>
  <si>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</si>
  <si>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</si>
  <si>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</si>
  <si>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</si>
  <si>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</si>
  <si>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</si>
  <si>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</si>
  <si>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</si>
  <si>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</si>
  <si>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</si>
  <si>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</si>
  <si>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</si>
  <si>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</si>
  <si>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</si>
  <si>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</si>
  <si>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</si>
  <si>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</si>
  <si>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</si>
  <si>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</si>
  <si>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</si>
  <si>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</si>
  <si>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</si>
  <si>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</si>
  <si>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</si>
  <si>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</si>
  <si>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</si>
  <si>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</si>
  <si>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</si>
  <si>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</si>
  <si>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</si>
  <si>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</si>
  <si>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</si>
  <si>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</si>
  <si>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</si>
  <si>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</si>
  <si>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</si>
  <si>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</si>
  <si>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</si>
  <si>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</si>
  <si>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</si>
  <si>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</si>
  <si>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</si>
  <si>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</si>
  <si>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</si>
  <si>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</si>
  <si>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</si>
  <si>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</si>
  <si>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</si>
  <si>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</si>
  <si>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</si>
  <si>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</si>
  <si>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</si>
  <si>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</si>
  <si>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</si>
  <si>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</si>
  <si>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</si>
  <si>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</si>
  <si>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</si>
  <si>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</si>
  <si>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</si>
  <si>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</si>
  <si>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</si>
  <si>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</si>
  <si>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</si>
  <si>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</si>
  <si>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</si>
  <si>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</si>
  <si>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</si>
  <si>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</si>
  <si>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</si>
  <si>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</si>
  <si>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</si>
  <si>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</si>
  <si>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</si>
  <si>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</si>
  <si>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</si>
  <si>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</si>
  <si>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</si>
  <si>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</si>
  <si>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</si>
  <si>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</si>
  <si>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</si>
  <si>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</si>
  <si>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</si>
  <si>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</si>
  <si>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</si>
  <si>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</si>
  <si>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</si>
  <si>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</si>
  <si>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</si>
  <si>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</si>
  <si>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</si>
  <si>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</si>
  <si>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</si>
  <si>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</si>
  <si>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</si>
  <si>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</si>
  <si>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</si>
  <si>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</si>
  <si>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</si>
  <si>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</si>
  <si>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</si>
  <si>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</si>
  <si>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</si>
  <si>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</si>
  <si>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</si>
  <si>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</si>
  <si>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</si>
  <si>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</si>
  <si>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</si>
  <si>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</si>
  <si>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</si>
  <si>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</si>
  <si>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</si>
  <si>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</si>
  <si>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</si>
  <si>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</si>
  <si>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</si>
  <si>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</si>
  <si>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</si>
  <si>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</si>
  <si>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</si>
  <si>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</si>
  <si>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</si>
  <si>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</si>
  <si>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</si>
  <si>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</si>
  <si>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</si>
  <si>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</si>
  <si>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</si>
  <si>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</si>
  <si>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</si>
  <si>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</si>
  <si>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</si>
  <si>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</si>
  <si>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</si>
  <si>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</si>
  <si>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</si>
  <si>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</si>
  <si>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</si>
  <si>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</si>
  <si>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</si>
  <si>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</si>
  <si>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</si>
  <si>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</si>
  <si>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</si>
  <si>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</si>
  <si>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</si>
  <si>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</si>
  <si>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</si>
  <si>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</si>
  <si>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</si>
  <si>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</si>
  <si>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</si>
  <si>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</si>
  <si>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</si>
  <si>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</si>
  <si>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</si>
  <si>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</si>
  <si>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</si>
  <si>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</si>
  <si>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</si>
  <si>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</si>
  <si>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</si>
  <si>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</si>
  <si>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</si>
  <si>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</si>
  <si>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</si>
  <si>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</si>
  <si>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</si>
  <si>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</si>
  <si>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</si>
  <si>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</si>
  <si>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</si>
  <si>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</si>
  <si>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</si>
  <si>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</si>
  <si>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</si>
  <si>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</si>
  <si>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</si>
  <si>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</si>
  <si>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</si>
  <si>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</si>
  <si>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</si>
  <si>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</si>
  <si>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</si>
  <si>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</si>
  <si>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</si>
  <si>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</si>
  <si>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</si>
  <si>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</si>
  <si>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</si>
  <si>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</si>
  <si>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</si>
  <si>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</si>
  <si>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</si>
  <si>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</si>
  <si>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</si>
  <si>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</si>
  <si>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</si>
  <si>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</si>
  <si>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</si>
  <si>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</si>
  <si>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</si>
  <si>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</si>
  <si>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</si>
  <si>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</si>
  <si>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</si>
  <si>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</si>
  <si>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</si>
  <si>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</si>
  <si>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</si>
  <si>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</si>
  <si>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</si>
  <si>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</si>
  <si>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</si>
  <si>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</si>
  <si>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</si>
  <si>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</si>
  <si>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</si>
  <si>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</si>
  <si>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</si>
  <si>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</si>
  <si>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</si>
  <si>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</si>
  <si>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</si>
  <si>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</si>
  <si>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</si>
  <si>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</si>
  <si>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</si>
  <si>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</si>
  <si>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</si>
  <si>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</si>
  <si>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</si>
  <si>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</si>
  <si>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</si>
  <si>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</si>
  <si>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</si>
  <si>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</si>
  <si>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</si>
  <si>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</si>
  <si>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</si>
  <si>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</si>
  <si>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</si>
  <si>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</si>
  <si>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</si>
  <si>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</si>
  <si>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</si>
  <si>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</si>
  <si>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</si>
  <si>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</si>
  <si>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</si>
  <si>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</si>
  <si>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</si>
  <si>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</si>
  <si>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</si>
  <si>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</si>
  <si>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</si>
  <si>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</si>
  <si>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</si>
  <si>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</si>
  <si>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</si>
  <si>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</si>
  <si>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</si>
  <si>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</si>
  <si>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</si>
  <si>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</si>
  <si>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</si>
  <si>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</si>
  <si>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</si>
  <si>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</si>
  <si>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</si>
  <si>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</si>
  <si>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</si>
  <si>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</si>
  <si>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</si>
  <si>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</si>
  <si>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</si>
  <si>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</si>
  <si>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</si>
  <si>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</si>
  <si>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</si>
  <si>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</si>
  <si>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</si>
  <si>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</si>
  <si>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</si>
  <si>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</si>
  <si>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</si>
  <si>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</si>
  <si>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</si>
  <si>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</si>
  <si>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</si>
  <si>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</si>
  <si>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</si>
  <si>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</si>
  <si>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</si>
  <si>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</si>
  <si>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</si>
  <si>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</si>
  <si>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</si>
  <si>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</si>
  <si>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</si>
  <si>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</si>
  <si>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</si>
  <si>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</si>
  <si>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</si>
  <si>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</si>
  <si>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</si>
  <si>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</si>
  <si>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</si>
  <si>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</si>
  <si>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</si>
  <si>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</si>
  <si>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</si>
  <si>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</si>
  <si>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</si>
  <si>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</si>
  <si>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</si>
  <si>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</si>
  <si>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</si>
  <si>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</si>
  <si>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</si>
  <si>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</si>
  <si>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</si>
  <si>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</si>
  <si>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</si>
  <si>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</si>
  <si>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</si>
  <si>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</si>
  <si>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</si>
  <si>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</si>
  <si>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</si>
  <si>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</si>
  <si>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</si>
  <si>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</si>
  <si>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</si>
  <si>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</si>
  <si>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</si>
  <si>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</si>
  <si>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</si>
  <si>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</si>
  <si>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</si>
  <si>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</si>
  <si>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</si>
  <si>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</si>
  <si>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</si>
  <si>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</si>
  <si>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</si>
  <si>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</si>
  <si>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</si>
  <si>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</si>
  <si>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</si>
  <si>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</si>
  <si>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</si>
  <si>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</si>
  <si>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</si>
  <si>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</si>
  <si>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</si>
  <si>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</si>
  <si>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</si>
  <si>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</si>
  <si>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</si>
  <si>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</si>
  <si>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</si>
  <si>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</si>
  <si>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</si>
  <si>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</si>
  <si>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</si>
  <si>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</si>
  <si>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</si>
  <si>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</si>
  <si>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</si>
  <si>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</si>
  <si>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</si>
  <si>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</si>
  <si>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</si>
  <si>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</si>
  <si>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</si>
  <si>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</si>
  <si>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</si>
  <si>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</si>
  <si>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</si>
  <si>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</si>
  <si>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</si>
  <si>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</si>
  <si>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</si>
  <si>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</si>
  <si>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</si>
  <si>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</si>
  <si>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</si>
  <si>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</si>
  <si>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</si>
  <si>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</si>
  <si>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</si>
  <si>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</si>
  <si>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</si>
  <si>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</si>
  <si>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</si>
  <si>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</si>
  <si>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</si>
  <si>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</si>
  <si>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</si>
  <si>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</si>
  <si>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</si>
  <si>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</si>
  <si>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</si>
  <si>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</si>
  <si>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</si>
  <si>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</si>
  <si>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</si>
  <si>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</si>
  <si>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</si>
  <si>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</si>
  <si>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</si>
  <si>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</si>
  <si>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</si>
  <si>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</si>
  <si>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</si>
  <si>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</si>
  <si>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</si>
  <si>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</si>
  <si>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</si>
  <si>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</si>
  <si>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</si>
  <si>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</si>
  <si>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</si>
  <si>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</si>
  <si>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</si>
  <si>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</si>
  <si>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</si>
  <si>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</si>
  <si>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</si>
  <si>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</si>
  <si>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</si>
  <si>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</si>
  <si>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</si>
  <si>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</si>
  <si>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</si>
  <si>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</si>
  <si>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</si>
  <si>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</si>
  <si>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</si>
  <si>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</si>
  <si>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</si>
  <si>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</si>
  <si>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</si>
  <si>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</si>
  <si>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</si>
  <si>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</si>
  <si>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</si>
  <si>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</si>
  <si>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</si>
  <si>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</si>
  <si>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</si>
  <si>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</si>
  <si>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</si>
  <si>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</si>
  <si>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</si>
  <si>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</si>
  <si>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</si>
  <si>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</si>
  <si>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</si>
  <si>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</si>
  <si>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</si>
  <si>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</si>
  <si>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</si>
  <si>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</si>
  <si>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</si>
  <si>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</si>
  <si>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</si>
  <si>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</si>
  <si>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</si>
  <si>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</si>
  <si>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</si>
  <si>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</si>
  <si>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</si>
  <si>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</si>
  <si>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</si>
  <si>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</si>
  <si>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</si>
  <si>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</si>
  <si>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</si>
  <si>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</si>
  <si>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</si>
  <si>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</si>
  <si>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</si>
  <si>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</si>
  <si>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</si>
  <si>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</si>
  <si>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</si>
  <si>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</si>
  <si>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</si>
  <si>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</si>
  <si>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</si>
  <si>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</si>
  <si>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</si>
  <si>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</si>
  <si>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</si>
  <si>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</si>
  <si>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</si>
  <si>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</si>
  <si>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</si>
  <si>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</si>
  <si>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</si>
  <si>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</si>
  <si>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</si>
  <si>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</si>
  <si>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</si>
  <si>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</si>
  <si>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</si>
  <si>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</si>
  <si>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</si>
  <si>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</si>
  <si>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</si>
  <si>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</si>
  <si>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</si>
  <si>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</si>
  <si>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</si>
  <si>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</si>
  <si>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</si>
  <si>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</si>
  <si>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</si>
  <si>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</si>
  <si>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</si>
  <si>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</si>
  <si>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</si>
  <si>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</si>
  <si>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</si>
  <si>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</si>
  <si>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</si>
  <si>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</si>
  <si>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</si>
  <si>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</si>
  <si>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</si>
  <si>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</si>
  <si>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</si>
  <si>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</si>
  <si>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</si>
  <si>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</si>
  <si>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</si>
  <si>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</si>
  <si>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</si>
  <si>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</si>
  <si>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</si>
  <si>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</si>
  <si>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</si>
  <si>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</si>
  <si>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</si>
  <si>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</si>
  <si>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</si>
  <si>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</si>
  <si>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</si>
  <si>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</si>
  <si>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</si>
  <si>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</si>
  <si>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</si>
  <si>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</si>
  <si>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</si>
  <si>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</si>
  <si>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</si>
  <si>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</si>
  <si>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</si>
  <si>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</si>
  <si>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</si>
  <si>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</si>
  <si>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</si>
  <si>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</si>
  <si>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</si>
  <si>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</si>
  <si>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</si>
  <si>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</si>
  <si>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</si>
  <si>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</si>
  <si>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</si>
  <si>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</si>
  <si>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</si>
  <si>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</si>
  <si>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</si>
  <si>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</si>
  <si>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</si>
  <si>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</si>
  <si>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</si>
  <si>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</si>
  <si>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</si>
  <si>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</si>
  <si>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</si>
  <si>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</si>
  <si>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</si>
  <si>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</si>
  <si>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</si>
  <si>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</si>
  <si>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</si>
  <si>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</si>
  <si>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</si>
  <si>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</si>
  <si>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</si>
  <si>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</si>
  <si>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</si>
  <si>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</si>
  <si>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</si>
  <si>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</si>
  <si>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</si>
  <si>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</si>
  <si>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</si>
  <si>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</si>
  <si>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</si>
  <si>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</si>
  <si>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</si>
  <si>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</si>
  <si>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</si>
  <si>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</si>
  <si>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</si>
  <si>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</si>
  <si>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</si>
  <si>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</si>
  <si>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</si>
  <si>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</si>
  <si>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</si>
  <si>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</si>
  <si>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</si>
  <si>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</si>
  <si>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</si>
  <si>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</si>
  <si>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</si>
  <si>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</si>
  <si>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</si>
  <si>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</si>
  <si>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</si>
  <si>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</si>
  <si>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</si>
  <si>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</si>
  <si>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</si>
  <si>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</si>
  <si>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</si>
  <si>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</si>
  <si>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</si>
  <si>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</si>
  <si>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</si>
  <si>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</si>
  <si>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</si>
  <si>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</si>
  <si>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</si>
  <si>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</si>
  <si>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</si>
  <si>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</si>
  <si>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</si>
  <si>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</si>
  <si>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</si>
  <si>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</si>
  <si>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</si>
  <si>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</si>
  <si>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</si>
  <si>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</si>
  <si>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</si>
  <si>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</si>
  <si>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</si>
  <si>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</si>
  <si>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</si>
  <si>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</si>
  <si>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</si>
  <si>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</si>
  <si>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</si>
  <si>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</si>
  <si>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</si>
  <si>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</si>
  <si>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</si>
  <si>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</si>
  <si>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</si>
  <si>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</si>
  <si>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</si>
  <si>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</si>
  <si>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</si>
  <si>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</si>
  <si>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</si>
  <si>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</si>
  <si>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</si>
  <si>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</si>
  <si>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</si>
  <si>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</si>
  <si>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</si>
  <si>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</si>
  <si>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</si>
  <si>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</si>
  <si>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</si>
  <si>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</si>
  <si>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</si>
  <si>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</si>
  <si>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</si>
  <si>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</si>
  <si>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</si>
  <si>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</si>
  <si>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</si>
  <si>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</si>
  <si>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</si>
  <si>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</si>
  <si>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</si>
  <si>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</si>
  <si>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</si>
  <si>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</si>
  <si>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</si>
  <si>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</si>
  <si>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</si>
  <si>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</si>
  <si>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</si>
  <si>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</si>
  <si>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</si>
  <si>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</si>
  <si>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</si>
  <si>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</si>
  <si>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</si>
  <si>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</si>
  <si>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</si>
  <si>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</si>
  <si>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</si>
  <si>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</si>
  <si>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</si>
  <si>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</si>
  <si>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</si>
  <si>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</si>
  <si>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</si>
  <si>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</si>
  <si>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</si>
  <si>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</si>
  <si>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</si>
  <si>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</si>
  <si>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</si>
  <si>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</si>
  <si>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</si>
  <si>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</si>
  <si>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</si>
  <si>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</si>
  <si>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</si>
  <si>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</si>
  <si>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</si>
  <si>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</si>
  <si>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</si>
  <si>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</si>
  <si>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</si>
  <si>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</si>
  <si>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</si>
  <si>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</si>
  <si>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</si>
  <si>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</si>
  <si>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</si>
  <si>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</si>
  <si>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</si>
  <si>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</si>
  <si>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</si>
  <si>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</si>
  <si>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</si>
  <si>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</si>
  <si>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</si>
  <si>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</si>
  <si>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</si>
  <si>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</si>
  <si>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</si>
  <si>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</si>
  <si>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</si>
  <si>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</si>
  <si>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</si>
  <si>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</si>
  <si>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</si>
  <si>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</si>
  <si>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</si>
  <si>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</si>
  <si>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</si>
  <si>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</si>
  <si>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</si>
  <si>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</si>
  <si>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</si>
  <si>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</si>
  <si>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</si>
  <si>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</si>
  <si>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</si>
  <si>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</si>
  <si>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</si>
  <si>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</si>
  <si>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</si>
  <si>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</si>
  <si>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</si>
  <si>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</si>
  <si>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</si>
  <si>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</si>
  <si>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</si>
  <si>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</si>
  <si>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</si>
  <si>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</si>
  <si>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</si>
  <si>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</si>
  <si>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</si>
  <si>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</si>
  <si>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</si>
  <si>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</si>
  <si>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</si>
  <si>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</si>
  <si>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</si>
  <si>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</si>
  <si>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</si>
  <si>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</si>
  <si>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</si>
  <si>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</si>
  <si>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</si>
  <si>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</si>
  <si>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</si>
  <si>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</si>
  <si>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</si>
  <si>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</si>
  <si>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</si>
  <si>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</si>
  <si>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</si>
  <si>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</si>
  <si>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</si>
  <si>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</si>
  <si>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</si>
  <si>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</si>
  <si>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</si>
  <si>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</si>
  <si>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</si>
  <si>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</si>
  <si>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</si>
  <si>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</si>
  <si>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</si>
  <si>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</si>
  <si>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</si>
  <si>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</si>
  <si>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</si>
  <si>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</si>
  <si>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</si>
  <si>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</si>
  <si>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</si>
  <si>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</si>
  <si>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</si>
  <si>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</si>
  <si>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</si>
  <si>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</si>
  <si>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</si>
  <si>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</si>
  <si>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</si>
  <si>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</si>
  <si>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</si>
  <si>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</si>
  <si>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</si>
  <si>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</si>
  <si>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</si>
  <si>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</si>
  <si>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</si>
  <si>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</si>
  <si>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</si>
  <si>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</si>
  <si>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</si>
  <si>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</si>
  <si>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</si>
  <si>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</si>
  <si>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</si>
  <si>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</si>
  <si>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</si>
  <si>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</si>
  <si>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</si>
  <si>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</si>
  <si>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</si>
  <si>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</si>
  <si>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</si>
  <si>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</si>
  <si>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</si>
  <si>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</si>
  <si>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</si>
  <si>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</si>
  <si>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</si>
  <si>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</si>
  <si>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</si>
  <si>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</si>
  <si>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</si>
  <si>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</si>
  <si>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</si>
  <si>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</si>
  <si>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</si>
  <si>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</si>
  <si>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</si>
  <si>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</si>
  <si>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</si>
  <si>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</si>
  <si>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</si>
  <si>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</si>
  <si>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</si>
  <si>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</si>
  <si>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</si>
  <si>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</si>
  <si>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</si>
  <si>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</si>
  <si>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</si>
  <si>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</si>
  <si>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</si>
  <si>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</si>
  <si>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</si>
  <si>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</si>
  <si>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</si>
  <si>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</si>
  <si>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</si>
  <si>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</si>
  <si>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</si>
  <si>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</si>
  <si>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</si>
  <si>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</si>
  <si>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</si>
  <si>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</si>
  <si>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</si>
  <si>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</si>
  <si>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</si>
  <si>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</si>
  <si>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</si>
  <si>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</si>
  <si>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</si>
  <si>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</si>
  <si>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</si>
  <si>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</si>
  <si>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</si>
  <si>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</si>
  <si>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</si>
  <si>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</si>
  <si>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</si>
  <si>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</si>
  <si>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</si>
  <si>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</si>
  <si>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</si>
  <si>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</si>
  <si>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</si>
  <si>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</si>
  <si>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</si>
  <si>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</si>
  <si>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</si>
  <si>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</si>
  <si>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</si>
  <si>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</si>
  <si>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</si>
  <si>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</si>
  <si>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</si>
  <si>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</si>
  <si>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</si>
  <si>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</si>
  <si>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</si>
  <si>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</si>
  <si>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</si>
  <si>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</si>
  <si>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</si>
  <si>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</si>
  <si>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</si>
  <si>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</si>
  <si>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</si>
  <si>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</si>
  <si>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</si>
  <si>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</si>
  <si>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</si>
  <si>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</si>
  <si>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</si>
  <si>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</si>
  <si>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</si>
  <si>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</si>
  <si>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</si>
  <si>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</si>
  <si>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</si>
  <si>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</si>
  <si>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</si>
  <si>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</si>
  <si>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</si>
  <si>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</si>
  <si>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</si>
  <si>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</si>
  <si>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</si>
  <si>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</si>
  <si>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</si>
  <si>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</si>
  <si>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</si>
  <si>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</si>
  <si>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</si>
  <si>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</si>
  <si>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</si>
  <si>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</si>
  <si>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</si>
  <si>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</si>
  <si>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</si>
  <si>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</si>
  <si>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</si>
  <si>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</si>
  <si>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</si>
  <si>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</si>
  <si>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</si>
  <si>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</si>
  <si>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</si>
  <si>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</si>
  <si>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</si>
  <si>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</si>
  <si>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</si>
  <si>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</si>
  <si>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</si>
  <si>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</si>
  <si>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</si>
  <si>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</si>
  <si>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</si>
  <si>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</si>
  <si>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</si>
  <si>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</si>
  <si>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</si>
  <si>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</si>
  <si>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</si>
  <si>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</si>
  <si>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</si>
  <si>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</si>
  <si>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</si>
  <si>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</si>
  <si>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</si>
  <si>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</si>
  <si>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</si>
  <si>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</si>
  <si>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</si>
  <si>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</si>
  <si>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</si>
  <si>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</si>
  <si>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</si>
  <si>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</si>
  <si>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</si>
  <si>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</si>
  <si>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</si>
  <si>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</si>
  <si>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</si>
  <si>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</si>
  <si>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</si>
  <si>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</si>
  <si>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</si>
  <si>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</si>
  <si>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</si>
  <si>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</si>
  <si>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</si>
  <si>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</si>
  <si>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</si>
  <si>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</si>
  <si>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</si>
  <si>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</si>
  <si>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</si>
  <si>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</si>
  <si>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</si>
  <si>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</si>
  <si>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</si>
  <si>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</si>
  <si>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</si>
  <si>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</si>
  <si>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</si>
  <si>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</si>
  <si>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</si>
  <si>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</si>
  <si>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</si>
  <si>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</si>
  <si>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</si>
  <si>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</si>
  <si>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</si>
  <si>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</si>
  <si>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</si>
  <si>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</si>
  <si>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</si>
  <si>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</si>
  <si>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</si>
  <si>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</si>
  <si>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</si>
  <si>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</si>
  <si>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</si>
  <si>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</si>
  <si>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</si>
  <si>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</si>
  <si>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</si>
  <si>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</si>
  <si>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</si>
  <si>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</si>
  <si>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</si>
  <si>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</si>
  <si>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</si>
  <si>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</si>
  <si>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</si>
  <si>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</si>
  <si>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</si>
  <si>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</si>
  <si>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</si>
  <si>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</si>
  <si>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</si>
  <si>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</si>
  <si>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</si>
  <si>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</si>
  <si>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</si>
  <si>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</si>
  <si>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</si>
  <si>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</si>
  <si>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</si>
  <si>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</si>
  <si>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</si>
  <si>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</si>
  <si>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</si>
  <si>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</si>
  <si>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</si>
  <si>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</si>
  <si>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</si>
  <si>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</si>
  <si>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</si>
  <si>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</si>
  <si>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</si>
  <si>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</si>
  <si>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</si>
  <si>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</si>
  <si>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</si>
  <si>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</si>
  <si>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</si>
  <si>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</si>
  <si>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</si>
  <si>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</si>
  <si>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</si>
  <si>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</si>
  <si>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</si>
  <si>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</si>
  <si>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</si>
  <si>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</si>
  <si>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</si>
  <si>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</si>
  <si>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</si>
  <si>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</si>
  <si>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</si>
  <si>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</si>
  <si>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</si>
  <si>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</si>
  <si>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</si>
  <si>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</si>
  <si>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</si>
  <si>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</si>
  <si>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</si>
  <si>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</si>
  <si>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</si>
  <si>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</si>
  <si>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</si>
  <si>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</si>
  <si>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</si>
  <si>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</si>
  <si>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</si>
  <si>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</si>
  <si>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</si>
  <si>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</si>
  <si>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</si>
  <si>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</si>
  <si>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</si>
  <si>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</si>
  <si>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</si>
  <si>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</si>
  <si>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</si>
  <si>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</si>
  <si>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</si>
  <si>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</si>
  <si>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</si>
  <si>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</si>
  <si>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</si>
  <si>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</si>
  <si>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</si>
  <si>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</si>
  <si>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</si>
  <si>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</si>
  <si>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</si>
  <si>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</si>
  <si>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</si>
  <si>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</si>
  <si>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</si>
  <si>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</si>
  <si>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</si>
  <si>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</si>
  <si>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</si>
  <si>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</si>
  <si>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</si>
  <si>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</si>
  <si>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</si>
  <si>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</si>
  <si>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</si>
  <si>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</si>
  <si>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</si>
  <si>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</si>
  <si>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</si>
  <si>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</si>
  <si>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</si>
  <si>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</si>
  <si>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</si>
  <si>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</si>
  <si>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</si>
  <si>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</si>
  <si>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</si>
  <si>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</si>
  <si>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</si>
  <si>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</si>
  <si>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</si>
  <si>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</si>
  <si>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</si>
  <si>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</si>
  <si>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</si>
  <si>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</si>
  <si>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</si>
  <si>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</si>
  <si>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</si>
  <si>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</si>
  <si>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</si>
  <si>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</si>
  <si>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</si>
  <si>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</si>
  <si>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</si>
  <si>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</si>
  <si>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</si>
  <si>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</si>
  <si>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</si>
  <si>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</si>
  <si>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</si>
  <si>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</si>
  <si>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</si>
  <si>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</si>
  <si>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</si>
  <si>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</si>
  <si>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</si>
  <si>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</si>
  <si>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</si>
  <si>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</si>
  <si>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</si>
  <si>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</si>
  <si>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</si>
  <si>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</si>
  <si>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</si>
  <si>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</si>
  <si>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</si>
  <si>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</si>
  <si>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</si>
  <si>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</si>
  <si>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</si>
  <si>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</si>
  <si>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</si>
  <si>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</si>
  <si>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</si>
  <si>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</si>
  <si>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</si>
  <si>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</si>
  <si>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</si>
  <si>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</si>
  <si>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</si>
  <si>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</si>
  <si>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</si>
  <si>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</si>
  <si>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</si>
  <si>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</si>
  <si>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</si>
  <si>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</si>
  <si>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</si>
  <si>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</si>
  <si>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</si>
  <si>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</si>
  <si>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</si>
  <si>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</si>
  <si>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</si>
  <si>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</si>
  <si>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</si>
  <si>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</si>
  <si>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</si>
  <si>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</si>
  <si>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</si>
  <si>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</si>
  <si>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</si>
  <si>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</si>
  <si>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</si>
  <si>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</si>
  <si>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</si>
  <si>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</si>
  <si>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</si>
  <si>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</si>
  <si>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</si>
  <si>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</si>
  <si>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</si>
  <si>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</si>
  <si>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</si>
  <si>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</si>
  <si>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</si>
  <si>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</si>
  <si>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</si>
  <si>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</si>
  <si>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</si>
  <si>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</si>
  <si>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</si>
  <si>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</si>
  <si>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</si>
  <si>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</si>
  <si>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</si>
  <si>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</si>
  <si>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</si>
  <si>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</si>
  <si>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</si>
  <si>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</si>
  <si>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</si>
  <si>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</si>
  <si>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</si>
  <si>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</si>
  <si>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</si>
  <si>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</si>
  <si>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</si>
  <si>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</si>
  <si>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</si>
  <si>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</si>
  <si>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</si>
  <si>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</si>
  <si>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</si>
  <si>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</si>
  <si>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</si>
  <si>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</si>
  <si>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</si>
  <si>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</si>
  <si>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</si>
  <si>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</si>
  <si>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</si>
  <si>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</si>
  <si>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</si>
  <si>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</si>
  <si>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</si>
  <si>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</si>
  <si>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</si>
  <si>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</si>
  <si>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</si>
  <si>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</si>
  <si>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</si>
  <si>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</si>
  <si>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</si>
  <si>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</si>
  <si>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</si>
  <si>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</si>
  <si>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</si>
  <si>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</si>
  <si>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</si>
  <si>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</si>
  <si>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</si>
  <si>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</si>
  <si>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</si>
  <si>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</si>
  <si>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</si>
  <si>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</si>
  <si>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</si>
  <si>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</si>
  <si>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</si>
  <si>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</si>
  <si>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</si>
  <si>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</si>
  <si>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</si>
  <si>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</si>
  <si>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</si>
  <si>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</si>
  <si>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</si>
  <si>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</si>
  <si>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</si>
  <si>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</si>
  <si>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</si>
  <si>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</si>
  <si>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</si>
  <si>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</si>
  <si>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</si>
  <si>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</si>
  <si>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</si>
  <si>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</si>
  <si>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</si>
  <si>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</si>
  <si>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</si>
  <si>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</si>
  <si>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</si>
  <si>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</si>
  <si>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</si>
  <si>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</si>
  <si>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</si>
  <si>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</si>
  <si>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</si>
  <si>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</si>
  <si>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</si>
  <si>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</si>
  <si>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</si>
  <si>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</si>
  <si>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</si>
  <si>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</si>
  <si>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</si>
  <si>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</si>
  <si>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</si>
  <si>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</si>
  <si>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</si>
  <si>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</si>
  <si>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</si>
  <si>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</si>
  <si>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</si>
  <si>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</si>
  <si>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</si>
  <si>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</si>
  <si>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</si>
  <si>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</si>
  <si>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</si>
  <si>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</si>
  <si>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</si>
  <si>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</si>
  <si>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</si>
  <si>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</si>
  <si>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</si>
  <si>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</si>
  <si>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</si>
  <si>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</si>
  <si>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</si>
  <si>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</si>
  <si>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</si>
  <si>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</si>
  <si>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</si>
  <si>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</si>
  <si>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</si>
  <si>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</si>
  <si>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</si>
  <si>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</si>
  <si>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</si>
  <si>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</si>
  <si>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</si>
  <si>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</si>
  <si>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</si>
  <si>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</si>
  <si>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</si>
  <si>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</si>
  <si>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</si>
  <si>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</si>
  <si>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</si>
  <si>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</si>
  <si>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</si>
  <si>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</si>
  <si>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</si>
  <si>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</si>
  <si>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</si>
  <si>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</si>
  <si>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</si>
  <si>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</si>
  <si>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</si>
  <si>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</si>
  <si>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</si>
  <si>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</si>
  <si>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</si>
  <si>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</si>
  <si>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</si>
  <si>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</si>
  <si>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</si>
  <si>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</si>
  <si>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</si>
  <si>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</si>
  <si>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</si>
  <si>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</si>
  <si>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</si>
  <si>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</si>
  <si>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</si>
  <si>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</si>
  <si>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</si>
  <si>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</si>
  <si>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</si>
  <si>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</si>
  <si>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</si>
  <si>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</si>
  <si>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</si>
  <si>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</si>
  <si>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</si>
  <si>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</si>
  <si>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</si>
  <si>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</si>
  <si>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</si>
  <si>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</si>
  <si>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</si>
  <si>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</si>
  <si>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</si>
  <si>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</si>
  <si>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</si>
  <si>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</si>
  <si>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</si>
  <si>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</si>
  <si>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</si>
  <si>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</si>
  <si>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</si>
  <si>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</si>
  <si>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</si>
  <si>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</si>
  <si>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</si>
  <si>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</si>
  <si>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</si>
  <si>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</si>
  <si>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</si>
  <si>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</si>
  <si>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</si>
  <si>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</si>
  <si>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</si>
  <si>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</si>
  <si>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</si>
  <si>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</si>
  <si>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</si>
  <si>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</si>
  <si>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</si>
  <si>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</si>
  <si>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</si>
  <si>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</si>
  <si>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</si>
  <si>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</si>
  <si>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</si>
  <si>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</si>
  <si>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</si>
  <si>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</si>
  <si>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</si>
  <si>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</si>
  <si>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</si>
  <si>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</si>
  <si>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</si>
  <si>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</si>
  <si>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</si>
  <si>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</si>
  <si>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</si>
  <si>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</si>
  <si>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</si>
  <si>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</si>
  <si>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</si>
  <si>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</si>
  <si>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</si>
  <si>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</si>
  <si>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</si>
  <si>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</si>
  <si>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</si>
  <si>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</si>
  <si>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</si>
  <si>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</si>
  <si>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</si>
  <si>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</si>
  <si>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</si>
  <si>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</si>
  <si>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</si>
  <si>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</si>
  <si>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</si>
  <si>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</si>
  <si>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</si>
  <si>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</si>
  <si>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</si>
  <si>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</si>
  <si>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</si>
  <si>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</si>
  <si>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</si>
  <si>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</si>
  <si>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</si>
  <si>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</si>
  <si>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</si>
  <si>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</si>
  <si>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</si>
  <si>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</si>
  <si>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</si>
  <si>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</si>
  <si>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</si>
  <si>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</si>
  <si>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</si>
  <si>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</si>
  <si>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</si>
  <si>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</si>
  <si>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</si>
  <si>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</si>
  <si>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</si>
  <si>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</si>
  <si>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</si>
  <si>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</si>
  <si>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</si>
  <si>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</si>
  <si>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</si>
  <si>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</si>
  <si>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</si>
  <si>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</si>
  <si>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</si>
  <si>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</si>
  <si>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</si>
  <si>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</si>
  <si>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</si>
  <si>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</si>
  <si>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</si>
  <si>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</si>
  <si>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</si>
  <si>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</si>
  <si>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</si>
  <si>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</si>
  <si>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</si>
  <si>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</si>
  <si>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</si>
  <si>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</si>
  <si>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</si>
  <si>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</si>
  <si>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</si>
  <si>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</si>
  <si>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</si>
  <si>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</si>
  <si>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</si>
  <si>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</si>
  <si>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</si>
  <si>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</si>
  <si>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</si>
  <si>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</si>
  <si>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</si>
  <si>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</si>
  <si>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</si>
  <si>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</si>
  <si>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</si>
  <si>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</si>
  <si>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</si>
  <si>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</si>
  <si>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</si>
  <si>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</si>
  <si>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</si>
  <si>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</si>
  <si>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</si>
  <si>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</si>
  <si>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</si>
  <si>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</si>
  <si>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</si>
  <si>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</si>
  <si>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</si>
  <si>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</si>
  <si>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</si>
  <si>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</si>
  <si>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</si>
  <si>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</si>
  <si>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</si>
  <si>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</si>
  <si>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</si>
  <si>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</si>
  <si>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</si>
  <si>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</si>
  <si>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</si>
  <si>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</si>
  <si>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</si>
  <si>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</si>
  <si>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</si>
  <si>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</si>
  <si>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</si>
  <si>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</si>
  <si>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</si>
  <si>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</si>
  <si>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</si>
  <si>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</si>
  <si>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</si>
  <si>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</si>
  <si>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</si>
  <si>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</si>
  <si>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</si>
  <si>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</si>
  <si>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</si>
  <si>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</si>
  <si>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</si>
  <si>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</si>
  <si>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</si>
  <si>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</si>
  <si>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</si>
  <si>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</si>
  <si>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</si>
  <si>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</si>
  <si>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</si>
  <si>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</si>
  <si>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</si>
  <si>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</si>
  <si>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</si>
  <si>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</si>
  <si>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</si>
  <si>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</si>
  <si>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</si>
  <si>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</si>
  <si>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</si>
  <si>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</si>
  <si>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</si>
  <si>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</si>
  <si>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</si>
  <si>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</si>
  <si>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</si>
  <si>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</si>
  <si>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</si>
  <si>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</si>
  <si>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</si>
  <si>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</si>
  <si>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</si>
  <si>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</si>
  <si>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</si>
  <si>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</si>
  <si>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</si>
  <si>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</si>
  <si>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</si>
  <si>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</si>
  <si>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</si>
  <si>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</si>
  <si>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</si>
  <si>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</si>
  <si>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</si>
  <si>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</si>
  <si>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</si>
  <si>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</si>
  <si>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</si>
  <si>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</si>
  <si>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</si>
  <si>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</si>
  <si>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</si>
  <si>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</si>
  <si>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</si>
  <si>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</si>
  <si>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</si>
  <si>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</si>
  <si>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</si>
  <si>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</si>
  <si>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</si>
  <si>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</si>
  <si>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</si>
  <si>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</si>
  <si>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</si>
  <si>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</si>
  <si>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</si>
  <si>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</si>
  <si>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</si>
  <si>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</si>
  <si>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</si>
  <si>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</si>
  <si>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</si>
  <si>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</si>
  <si>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</si>
  <si>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</si>
  <si>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</si>
  <si>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</si>
  <si>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</si>
  <si>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</si>
  <si>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</si>
  <si>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</si>
  <si>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</si>
  <si>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</si>
  <si>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</si>
  <si>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</si>
  <si>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</si>
  <si>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</si>
  <si>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</si>
  <si>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</si>
  <si>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</si>
  <si>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</si>
  <si>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</si>
  <si>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</si>
  <si>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</si>
  <si>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</si>
  <si>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</si>
  <si>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</si>
  <si>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</si>
  <si>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</si>
  <si>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</si>
  <si>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</si>
  <si>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</si>
  <si>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</si>
  <si>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</si>
  <si>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</si>
  <si>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</si>
  <si>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</si>
  <si>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</si>
  <si>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</si>
  <si>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</si>
  <si>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</si>
  <si>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</si>
  <si>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</si>
  <si>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</si>
  <si>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</si>
  <si>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</si>
  <si>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</si>
  <si>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</si>
  <si>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</si>
  <si>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</si>
  <si>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</si>
  <si>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</si>
  <si>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</si>
  <si>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</si>
  <si>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</si>
  <si>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</si>
  <si>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</si>
  <si>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</si>
  <si>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</si>
  <si>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</si>
  <si>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</si>
  <si>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</si>
  <si>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</si>
  <si>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</si>
  <si>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</si>
  <si>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</si>
  <si>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</si>
  <si>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</si>
  <si>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</si>
  <si>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</si>
  <si>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</si>
  <si>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</si>
  <si>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</si>
  <si>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</si>
  <si>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</si>
  <si>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</si>
  <si>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</si>
  <si>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</si>
  <si>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</si>
  <si>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</si>
  <si>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</si>
  <si>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</si>
  <si>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</si>
  <si>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</si>
  <si>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</si>
  <si>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</si>
  <si>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</si>
  <si>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</si>
  <si>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</si>
  <si>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</si>
  <si>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</si>
  <si>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</si>
  <si>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</si>
  <si>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</si>
  <si>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</si>
  <si>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</si>
  <si>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</si>
  <si>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</si>
  <si>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</si>
  <si>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</si>
  <si>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</si>
  <si>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</si>
  <si>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</si>
  <si>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</si>
  <si>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</si>
  <si>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</si>
  <si>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</si>
  <si>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</si>
  <si>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</si>
  <si>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</si>
  <si>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</si>
  <si>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</si>
  <si>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</si>
  <si>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</si>
  <si>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</si>
  <si>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</si>
  <si>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</si>
  <si>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</si>
  <si>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</si>
  <si>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</si>
  <si>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</si>
  <si>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</si>
  <si>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</si>
  <si>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</si>
  <si>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</si>
  <si>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</si>
  <si>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</si>
  <si>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</si>
  <si>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</si>
  <si>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</si>
  <si>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</si>
  <si>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</si>
  <si>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</si>
  <si>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</si>
  <si>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</si>
  <si>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</si>
  <si>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</si>
  <si>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</si>
  <si>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</si>
  <si>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</si>
  <si>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</si>
  <si>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</si>
  <si>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</si>
  <si>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</si>
  <si>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</si>
  <si>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</si>
  <si>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</si>
  <si>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</si>
  <si>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</si>
  <si>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</si>
  <si>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</si>
  <si>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</si>
  <si>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</si>
  <si>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</si>
  <si>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</si>
  <si>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</si>
  <si>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</si>
  <si>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</si>
  <si>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</si>
  <si>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</si>
  <si>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</si>
  <si>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</si>
  <si>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</si>
  <si>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</si>
  <si>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</si>
  <si>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</si>
  <si>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</si>
  <si>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</si>
  <si>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</si>
  <si>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</si>
  <si>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</si>
  <si>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</si>
  <si>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</si>
  <si>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</si>
  <si>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</si>
  <si>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</si>
  <si>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</si>
  <si>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</si>
  <si>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</si>
  <si>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</si>
  <si>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</si>
  <si>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</si>
  <si>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</si>
  <si>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</si>
  <si>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</si>
  <si>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</si>
  <si>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</si>
  <si>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</si>
  <si>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</si>
  <si>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</si>
  <si>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</si>
  <si>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</si>
  <si>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</si>
  <si>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</si>
  <si>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</si>
  <si>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</si>
  <si>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</si>
  <si>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</si>
  <si>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</si>
  <si>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</si>
  <si>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</si>
  <si>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</si>
  <si>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</si>
  <si>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</si>
  <si>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</si>
  <si>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</si>
  <si>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</si>
  <si>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</si>
  <si>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</si>
  <si>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</si>
  <si>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</si>
  <si>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</si>
  <si>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</si>
  <si>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</si>
  <si>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</si>
  <si>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</si>
  <si>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</si>
  <si>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</si>
  <si>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</si>
  <si>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</si>
  <si>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</si>
  <si>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</si>
  <si>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</si>
  <si>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</si>
  <si>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</si>
  <si>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</si>
  <si>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</si>
  <si>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</si>
  <si>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</si>
  <si>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</si>
  <si>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</si>
  <si>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</si>
  <si>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</si>
  <si>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</si>
  <si>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</si>
  <si>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</si>
  <si>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</si>
  <si>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</si>
  <si>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</si>
  <si>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</si>
  <si>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</si>
  <si>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</si>
  <si>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</si>
  <si>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</si>
  <si>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</si>
  <si>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</si>
  <si>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</si>
  <si>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</si>
  <si>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</si>
  <si>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</si>
  <si>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</si>
  <si>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</si>
  <si>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</si>
  <si>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</si>
  <si>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</si>
  <si>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</si>
  <si>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</si>
  <si>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</si>
  <si>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</si>
  <si>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</si>
  <si>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</si>
  <si>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</si>
  <si>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</si>
  <si>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</si>
  <si>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</si>
  <si>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</si>
  <si>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</si>
  <si>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</si>
  <si>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</si>
  <si>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</si>
  <si>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</si>
  <si>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</si>
  <si>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</si>
  <si>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</si>
  <si>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</si>
  <si>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</si>
  <si>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</si>
  <si>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</si>
  <si>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</si>
  <si>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</si>
  <si>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</si>
  <si>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</si>
  <si>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</si>
  <si>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</si>
  <si>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</si>
  <si>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</si>
  <si>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</si>
  <si>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</si>
  <si>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</si>
  <si>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</si>
  <si>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</si>
  <si>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</si>
  <si>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</si>
  <si>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</si>
  <si>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</si>
  <si>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</si>
  <si>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</si>
  <si>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</si>
  <si>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</si>
  <si>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</si>
  <si>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</si>
  <si>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</si>
  <si>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</si>
  <si>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</si>
  <si>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</si>
  <si>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</si>
  <si>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</si>
  <si>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</si>
  <si>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</si>
  <si>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</si>
  <si>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</si>
  <si>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</si>
  <si>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</si>
  <si>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</si>
  <si>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</si>
  <si>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</si>
  <si>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</si>
  <si>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</si>
  <si>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</si>
  <si>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</si>
  <si>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</si>
  <si>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</si>
  <si>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</si>
  <si>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</si>
  <si>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</si>
  <si>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</si>
  <si>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</si>
  <si>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</si>
  <si>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</si>
  <si>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</si>
  <si>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</si>
  <si>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</si>
  <si>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</si>
  <si>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</si>
  <si>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</si>
  <si>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</si>
  <si>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</si>
  <si>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</si>
  <si>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</si>
  <si>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</si>
  <si>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</si>
  <si>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</si>
  <si>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</si>
  <si>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</si>
  <si>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</si>
  <si>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</si>
  <si>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</si>
  <si>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</si>
  <si>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</si>
  <si>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</si>
  <si>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</si>
  <si>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</si>
  <si>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</si>
  <si>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</si>
  <si>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</si>
  <si>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</si>
  <si>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</si>
  <si>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</si>
  <si>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</si>
  <si>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</si>
  <si>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</si>
  <si>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</si>
  <si>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</si>
  <si>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</si>
  <si>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</si>
  <si>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</si>
  <si>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</si>
  <si>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</si>
  <si>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</si>
  <si>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</si>
  <si>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</si>
  <si>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</si>
  <si>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</si>
  <si>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</si>
  <si>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</si>
  <si>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</si>
  <si>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</si>
  <si>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</si>
  <si>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</si>
  <si>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</si>
  <si>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</si>
  <si>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</si>
  <si>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</si>
  <si>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</si>
  <si>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</si>
  <si>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</si>
  <si>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</si>
  <si>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</si>
  <si>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</si>
  <si>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</si>
  <si>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</si>
  <si>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</si>
  <si>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</si>
  <si>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</si>
  <si>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</si>
  <si>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</si>
  <si>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</si>
  <si>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</si>
  <si>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</si>
  <si>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</si>
  <si>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</si>
  <si>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</si>
  <si>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</si>
  <si>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</si>
  <si>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</si>
  <si>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</si>
  <si>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</si>
  <si>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</si>
  <si>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</si>
  <si>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</si>
  <si>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</si>
  <si>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</si>
  <si>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</si>
  <si>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</si>
  <si>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</si>
  <si>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</si>
  <si>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</si>
  <si>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</si>
  <si>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</si>
  <si>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</si>
  <si>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</si>
  <si>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</si>
  <si>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</si>
  <si>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</si>
  <si>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</si>
  <si>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</si>
  <si>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</si>
  <si>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</si>
  <si>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</si>
  <si>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</si>
  <si>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</si>
  <si>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</si>
  <si>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</si>
  <si>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</si>
  <si>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</si>
  <si>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</si>
  <si>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</si>
  <si>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</si>
  <si>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</si>
  <si>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</si>
  <si>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</si>
  <si>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</si>
  <si>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</si>
  <si>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</si>
  <si>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</si>
  <si>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</si>
  <si>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</si>
  <si>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</si>
  <si>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</si>
  <si>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</si>
  <si>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</si>
  <si>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</si>
  <si>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</si>
  <si>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</si>
  <si>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</si>
  <si>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</si>
  <si>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</si>
  <si>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</si>
  <si>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</si>
  <si>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</si>
  <si>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</si>
  <si>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</si>
  <si>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</si>
  <si>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</si>
  <si>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</si>
  <si>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</si>
  <si>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</si>
  <si>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</si>
  <si>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</si>
  <si>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</si>
  <si>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</si>
  <si>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</si>
  <si>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</si>
  <si>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</si>
  <si>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</si>
  <si>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</si>
  <si>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</si>
  <si>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</si>
  <si>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</si>
  <si>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</si>
  <si>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</si>
  <si>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</si>
  <si>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</si>
  <si>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</si>
  <si>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</si>
  <si>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</si>
  <si>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</si>
  <si>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</si>
  <si>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</si>
  <si>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</si>
  <si>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</si>
  <si>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</si>
  <si>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</si>
  <si>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</si>
  <si>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</si>
  <si>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</si>
  <si>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</si>
  <si>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</si>
  <si>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</si>
  <si>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</si>
  <si>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</si>
  <si>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</si>
  <si>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</si>
  <si>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</si>
  <si>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</si>
  <si>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</si>
  <si>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</si>
  <si>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</si>
  <si>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</si>
  <si>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</si>
  <si>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</si>
  <si>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</si>
  <si>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</si>
  <si>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</si>
  <si>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</si>
  <si>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</si>
  <si>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</si>
  <si>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</si>
  <si>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</si>
  <si>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</si>
  <si>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</si>
  <si>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</si>
  <si>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</si>
  <si>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</si>
  <si>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</si>
  <si>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</si>
  <si>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</si>
  <si>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</si>
  <si>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</si>
  <si>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</si>
  <si>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</si>
  <si>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</si>
  <si>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</si>
  <si>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</si>
  <si>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</si>
  <si>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</si>
  <si>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</si>
  <si>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</si>
  <si>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</si>
  <si>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</si>
  <si>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</si>
  <si>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</si>
  <si>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</si>
  <si>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</si>
  <si>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</si>
  <si>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</si>
  <si>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</si>
  <si>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</si>
  <si>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</si>
  <si>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</si>
  <si>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</si>
  <si>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</si>
  <si>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</si>
  <si>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</si>
  <si>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</si>
  <si>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</si>
  <si>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</si>
  <si>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</si>
  <si>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</si>
  <si>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</si>
  <si>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</si>
  <si>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</si>
  <si>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</si>
  <si>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</si>
  <si>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</si>
  <si>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</si>
  <si>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</si>
  <si>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</si>
  <si>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</si>
  <si>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</si>
  <si>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</si>
  <si>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</si>
  <si>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</si>
  <si>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</si>
  <si>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</si>
  <si>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</si>
  <si>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</si>
  <si>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</si>
  <si>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</si>
  <si>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</si>
  <si>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</si>
  <si>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</si>
  <si>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</si>
  <si>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</si>
  <si>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</si>
  <si>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</si>
  <si>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</si>
  <si>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</si>
  <si>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</si>
  <si>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</si>
  <si>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</si>
  <si>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</si>
  <si>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</si>
  <si>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</si>
  <si>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</si>
  <si>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</si>
  <si>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</si>
  <si>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</si>
  <si>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</si>
  <si>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</si>
  <si>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</si>
  <si>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</si>
  <si>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</si>
  <si>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</si>
  <si>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</si>
  <si>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</si>
  <si>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</si>
  <si>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</si>
  <si>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</si>
  <si>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</si>
  <si>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</si>
  <si>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</si>
  <si>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</si>
  <si>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</si>
  <si>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</si>
  <si>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</si>
  <si>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</si>
  <si>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</si>
  <si>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</si>
  <si>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</si>
  <si>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</si>
  <si>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</si>
  <si>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</si>
  <si>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</si>
  <si>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</si>
  <si>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</si>
  <si>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</si>
  <si>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</si>
  <si>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</si>
  <si>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</si>
  <si>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</si>
  <si>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</si>
  <si>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</si>
  <si>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</si>
  <si>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</si>
  <si>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</si>
  <si>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</si>
  <si>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</si>
  <si>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</si>
  <si>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</si>
  <si>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</si>
  <si>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</si>
  <si>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</si>
  <si>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</si>
  <si>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</si>
  <si>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</si>
  <si>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</si>
  <si>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</si>
  <si>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</si>
  <si>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</si>
  <si>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</si>
  <si>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</si>
  <si>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</si>
  <si>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</si>
  <si>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</si>
  <si>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</si>
  <si>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</si>
  <si>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</si>
  <si>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</si>
  <si>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</si>
  <si>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</si>
  <si>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</si>
  <si>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</si>
  <si>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</si>
  <si>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</si>
  <si>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</si>
  <si>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</si>
  <si>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</si>
  <si>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</si>
  <si>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</si>
  <si>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</si>
  <si>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</si>
  <si>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</si>
  <si>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</si>
  <si>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</si>
  <si>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</si>
  <si>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</si>
  <si>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</si>
  <si>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</si>
  <si>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</si>
  <si>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</si>
  <si>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</si>
  <si>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</si>
  <si>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</si>
  <si>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</si>
  <si>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</si>
  <si>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</si>
  <si>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</si>
  <si>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</si>
  <si>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</si>
  <si>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</si>
  <si>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</si>
  <si>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</si>
  <si>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</si>
  <si>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</si>
  <si>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</si>
  <si>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</si>
  <si>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</si>
  <si>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</si>
  <si>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</si>
  <si>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</si>
  <si>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</si>
  <si>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</si>
  <si>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</si>
  <si>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</si>
  <si>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</si>
  <si>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</si>
  <si>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</si>
  <si>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</si>
  <si>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</si>
  <si>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</si>
  <si>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</si>
  <si>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</si>
  <si>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</si>
  <si>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</si>
  <si>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</si>
  <si>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</si>
  <si>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</si>
  <si>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</si>
  <si>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</si>
  <si>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</si>
  <si>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</si>
  <si>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</si>
  <si>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</si>
  <si>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</si>
  <si>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</si>
  <si>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</si>
  <si>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</si>
  <si>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</si>
  <si>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</si>
  <si>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</si>
  <si>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</si>
  <si>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</si>
  <si>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</si>
  <si>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</si>
  <si>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</si>
  <si>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</si>
  <si>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</si>
  <si>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</si>
  <si>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</si>
  <si>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</si>
  <si>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</si>
  <si>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</si>
  <si>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</si>
  <si>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</si>
  <si>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</si>
  <si>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</si>
  <si>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</si>
  <si>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</si>
  <si>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</si>
  <si>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</si>
  <si>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</si>
  <si>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</si>
  <si>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</si>
  <si>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</si>
  <si>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</si>
  <si>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</si>
  <si>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</si>
  <si>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</si>
  <si>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</si>
  <si>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</si>
  <si>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</si>
  <si>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</si>
  <si>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</si>
  <si>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</si>
  <si>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</si>
  <si>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</si>
  <si>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</si>
  <si>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</si>
  <si>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</si>
  <si>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</si>
  <si>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</si>
  <si>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</si>
  <si>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</si>
  <si>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</si>
  <si>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</si>
  <si>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</si>
  <si>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</si>
  <si>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</si>
  <si>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</si>
  <si>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</si>
  <si>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</si>
  <si>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</si>
  <si>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</si>
  <si>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</si>
  <si>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</si>
  <si>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</si>
  <si>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</si>
  <si>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</si>
  <si>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</si>
  <si>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</si>
  <si>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</si>
  <si>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</si>
  <si>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</si>
  <si>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</si>
  <si>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</si>
  <si>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</si>
  <si>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</si>
  <si>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</si>
  <si>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</si>
  <si>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</si>
  <si>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</si>
  <si>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</si>
  <si>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</si>
  <si>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</si>
  <si>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</si>
  <si>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</si>
  <si>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</si>
  <si>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</si>
  <si>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</si>
  <si>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</si>
  <si>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</si>
  <si>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</si>
  <si>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</si>
  <si>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</si>
  <si>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</si>
  <si>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</si>
  <si>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</si>
  <si>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</si>
  <si>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</si>
  <si>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</si>
  <si>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</si>
  <si>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</si>
  <si>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</si>
  <si>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</si>
  <si>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</si>
  <si>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</si>
  <si>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</si>
  <si>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</si>
  <si>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</si>
  <si>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</si>
  <si>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</si>
  <si>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</si>
  <si>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</si>
  <si>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</si>
  <si>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</si>
  <si>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</si>
  <si>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</si>
  <si>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</si>
  <si>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</si>
  <si>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</si>
  <si>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</si>
  <si>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</si>
  <si>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</si>
  <si>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</si>
  <si>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</si>
  <si>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</si>
  <si>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</si>
  <si>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</si>
  <si>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</si>
  <si>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</si>
  <si>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</si>
  <si>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</si>
  <si>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</si>
  <si>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</si>
  <si>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</si>
  <si>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</si>
  <si>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</si>
  <si>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</si>
  <si>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</si>
  <si>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</si>
  <si>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</si>
  <si>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</si>
  <si>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</si>
  <si>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</si>
  <si>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</si>
  <si>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</si>
  <si>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</si>
  <si>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</si>
  <si>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</si>
  <si>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</si>
  <si>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</si>
  <si>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</si>
  <si>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</si>
  <si>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</si>
  <si>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</si>
  <si>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</si>
  <si>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</si>
  <si>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</si>
  <si>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</si>
  <si>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</si>
  <si>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</si>
  <si>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</si>
  <si>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</si>
  <si>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</si>
  <si>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</si>
  <si>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</si>
  <si>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</si>
  <si>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</si>
  <si>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</si>
  <si>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</si>
  <si>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</si>
  <si>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</si>
  <si>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</si>
  <si>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</si>
  <si>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</si>
  <si>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</si>
  <si>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</si>
  <si>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</si>
  <si>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</si>
  <si>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</si>
  <si>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</si>
  <si>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</si>
  <si>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</si>
  <si>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</si>
  <si>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</si>
  <si>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</si>
  <si>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</si>
  <si>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</si>
  <si>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</si>
  <si>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</si>
  <si>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</si>
  <si>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</si>
  <si>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</si>
  <si>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</si>
  <si>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</si>
  <si>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</si>
  <si>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</si>
  <si>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</si>
  <si>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</si>
  <si>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</si>
  <si>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</si>
  <si>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</si>
  <si>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</si>
  <si>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</si>
  <si>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</si>
  <si>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</si>
  <si>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</si>
  <si>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</si>
  <si>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</si>
  <si>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</si>
  <si>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</si>
  <si>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</si>
  <si>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</si>
  <si>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</si>
  <si>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</si>
  <si>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</si>
  <si>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</si>
  <si>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</si>
  <si>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</si>
  <si>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</si>
  <si>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</si>
  <si>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</si>
  <si>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</si>
  <si>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</si>
  <si>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</si>
  <si>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</si>
  <si>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</si>
  <si>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</si>
  <si>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</si>
  <si>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</si>
  <si>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</si>
  <si>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</si>
  <si>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</si>
  <si>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</si>
  <si>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</si>
  <si>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</si>
  <si>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</si>
  <si>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</si>
  <si>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</si>
  <si>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</si>
  <si>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</si>
  <si>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</si>
  <si>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</si>
  <si>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</si>
  <si>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</si>
  <si>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</si>
  <si>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</si>
  <si>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</si>
  <si>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</si>
  <si>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</si>
  <si>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</si>
  <si>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</si>
  <si>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</si>
  <si>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</si>
  <si>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</si>
  <si>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</si>
  <si>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</si>
  <si>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</si>
  <si>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</si>
  <si>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</si>
  <si>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</si>
  <si>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</si>
  <si>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</si>
  <si>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</si>
  <si>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</si>
  <si>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</si>
  <si>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</si>
  <si>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</si>
  <si>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</si>
  <si>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</si>
  <si>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</si>
  <si>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</si>
  <si>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</si>
  <si>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</si>
  <si>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</si>
  <si>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</si>
  <si>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</si>
  <si>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</si>
  <si>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</si>
  <si>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</si>
  <si>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</si>
  <si>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</si>
  <si>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</si>
  <si>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</si>
  <si>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</si>
  <si>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</si>
  <si>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</si>
  <si>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</si>
  <si>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</si>
  <si>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</si>
  <si>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</si>
  <si>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</si>
  <si>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</si>
  <si>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</si>
  <si>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</si>
  <si>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</si>
  <si>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</si>
  <si>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</si>
  <si>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</si>
  <si>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</si>
  <si>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</si>
  <si>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</si>
  <si>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</si>
  <si>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</si>
  <si>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</si>
  <si>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</si>
  <si>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</si>
  <si>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</si>
  <si>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</si>
  <si>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</si>
  <si>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</si>
  <si>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</si>
  <si>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</si>
  <si>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</si>
  <si>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</si>
  <si>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</si>
  <si>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</si>
  <si>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</si>
  <si>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</si>
  <si>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</si>
  <si>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</si>
  <si>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</si>
  <si>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</si>
  <si>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</si>
  <si>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</si>
  <si>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</si>
  <si>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</si>
  <si>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</si>
  <si>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</si>
  <si>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</si>
  <si>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</si>
  <si>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</si>
  <si>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</si>
  <si>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</si>
  <si>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</si>
  <si>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</si>
  <si>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</si>
  <si>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</si>
  <si>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</si>
  <si>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</si>
  <si>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</si>
  <si>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</si>
  <si>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</si>
  <si>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</si>
  <si>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</si>
  <si>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</si>
  <si>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</si>
  <si>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</si>
  <si>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</si>
  <si>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</si>
  <si>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</si>
  <si>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</si>
  <si>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</si>
  <si>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</si>
  <si>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</si>
  <si>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</si>
  <si>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</si>
  <si>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</si>
  <si>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</si>
  <si>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</si>
  <si>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</si>
  <si>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</si>
  <si>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</si>
  <si>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</si>
  <si>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</si>
  <si>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</si>
  <si>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</si>
  <si>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</si>
  <si>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</si>
  <si>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</si>
  <si>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</si>
  <si>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</si>
  <si>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</si>
  <si>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</si>
  <si>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</si>
  <si>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</si>
  <si>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</si>
  <si>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</si>
  <si>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</si>
  <si>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</si>
  <si>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</si>
  <si>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</si>
  <si>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</si>
  <si>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</si>
  <si>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</si>
  <si>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</si>
  <si>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</si>
  <si>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</si>
  <si>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</si>
  <si>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</si>
  <si>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</si>
  <si>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</si>
  <si>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</si>
  <si>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</si>
  <si>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</si>
  <si>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</si>
  <si>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</si>
  <si>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</si>
  <si>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</si>
  <si>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</si>
  <si>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</si>
  <si>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</si>
  <si>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</si>
  <si>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</si>
  <si>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</si>
  <si>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</si>
  <si>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</si>
  <si>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</si>
  <si>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</si>
  <si>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</si>
  <si>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</si>
  <si>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</si>
  <si>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</si>
  <si>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</si>
  <si>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</si>
  <si>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</si>
  <si>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</si>
  <si>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</si>
  <si>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</si>
  <si>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</si>
  <si>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</si>
  <si>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</si>
  <si>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</si>
  <si>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</si>
  <si>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</si>
  <si>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</si>
  <si>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</si>
  <si>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</si>
  <si>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</si>
  <si>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</si>
  <si>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</si>
  <si>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</si>
  <si>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</si>
  <si>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</si>
  <si>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</si>
  <si>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</si>
  <si>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</si>
  <si>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</si>
  <si>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</si>
  <si>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</si>
  <si>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</si>
  <si>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</si>
  <si>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</si>
  <si>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</si>
  <si>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</si>
  <si>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</si>
  <si>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</si>
  <si>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</si>
  <si>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</si>
  <si>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</si>
  <si>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</si>
  <si>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</si>
  <si>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</si>
  <si>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</si>
  <si>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</si>
  <si>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</si>
  <si>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</si>
  <si>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</si>
  <si>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</si>
  <si>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</si>
  <si>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</si>
  <si>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</si>
  <si>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</si>
  <si>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</si>
  <si>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</si>
  <si>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</si>
  <si>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</si>
  <si>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</si>
  <si>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</si>
  <si>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</si>
  <si>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</si>
  <si>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</si>
  <si>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</si>
  <si>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</si>
  <si>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</si>
  <si>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</si>
  <si>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</si>
  <si>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</si>
  <si>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</si>
  <si>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</si>
  <si>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</si>
  <si>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</si>
  <si>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</si>
  <si>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</si>
  <si>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</si>
  <si>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</si>
  <si>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</si>
  <si>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</si>
  <si>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</si>
  <si>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</si>
  <si>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</si>
  <si>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</si>
  <si>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</si>
  <si>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</si>
  <si>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</si>
  <si>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</si>
  <si>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</si>
  <si>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</si>
  <si>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</si>
  <si>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</si>
  <si>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</si>
  <si>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</si>
  <si>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</si>
  <si>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</si>
  <si>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</si>
  <si>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</si>
  <si>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</si>
  <si>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</si>
  <si>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</si>
  <si>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</si>
  <si>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</si>
  <si>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</si>
  <si>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</si>
  <si>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</si>
  <si>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</si>
  <si>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</si>
  <si>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</si>
  <si>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</si>
  <si>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</si>
  <si>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</si>
  <si>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</si>
  <si>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</si>
  <si>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</si>
  <si>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</si>
  <si>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</si>
  <si>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</si>
  <si>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</si>
  <si>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</si>
  <si>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</si>
  <si>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</si>
  <si>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</si>
  <si>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</si>
  <si>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</si>
  <si>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</si>
  <si>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</si>
  <si>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</si>
  <si>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</si>
  <si>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</si>
  <si>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</si>
  <si>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</si>
  <si>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</si>
  <si>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</si>
  <si>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</si>
  <si>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</si>
  <si>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</si>
  <si>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</si>
  <si>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</si>
  <si>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</si>
  <si>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</si>
  <si>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</si>
  <si>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</si>
  <si>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</si>
  <si>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</si>
  <si>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</si>
  <si>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</si>
  <si>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</si>
  <si>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</si>
  <si>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</si>
  <si>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</si>
  <si>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</si>
  <si>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</si>
  <si>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</si>
  <si>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</si>
  <si>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</si>
  <si>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</si>
  <si>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</si>
  <si>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</si>
  <si>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</si>
  <si>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</si>
  <si>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</si>
  <si>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</si>
  <si>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</si>
  <si>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</si>
  <si>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</si>
  <si>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</si>
  <si>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</si>
  <si>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</si>
  <si>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</si>
  <si>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</si>
  <si>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</si>
  <si>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</si>
  <si>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</si>
  <si>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</si>
  <si>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</si>
  <si>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</si>
  <si>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</si>
  <si>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</si>
  <si>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</si>
  <si>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</si>
  <si>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</si>
  <si>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</si>
  <si>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</si>
  <si>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</si>
  <si>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</si>
  <si>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</si>
  <si>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</si>
  <si>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</si>
  <si>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</si>
  <si>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</si>
  <si>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</si>
  <si>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</si>
  <si>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</si>
  <si>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</si>
  <si>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</si>
  <si>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</si>
  <si>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</si>
  <si>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</si>
  <si>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</si>
  <si>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</si>
  <si>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</si>
  <si>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</si>
  <si>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</si>
  <si>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</si>
  <si>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</si>
  <si>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</si>
  <si>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</si>
  <si>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</si>
  <si>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</si>
  <si>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</si>
  <si>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</si>
  <si>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</si>
  <si>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</si>
  <si>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</si>
  <si>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</si>
  <si>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</si>
  <si>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</si>
  <si>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</si>
  <si>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</si>
  <si>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</si>
  <si>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</si>
  <si>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</si>
  <si>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</si>
  <si>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</si>
  <si>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</si>
  <si>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</si>
  <si>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</si>
  <si>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</si>
  <si>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</si>
  <si>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</si>
  <si>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</si>
  <si>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</si>
  <si>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</si>
  <si>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</si>
  <si>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</si>
  <si>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</si>
  <si>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</si>
  <si>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</si>
  <si>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</si>
  <si>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</si>
  <si>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</si>
  <si>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</si>
  <si>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</si>
  <si>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</si>
  <si>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</si>
  <si>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</si>
  <si>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</si>
  <si>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</si>
  <si>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</si>
  <si>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</si>
  <si>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</si>
  <si>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</si>
  <si>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</si>
  <si>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</si>
  <si>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</si>
  <si>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</si>
  <si>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</si>
  <si>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</si>
  <si>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</si>
  <si>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</si>
  <si>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</si>
  <si>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</si>
  <si>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</si>
  <si>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</si>
  <si>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</si>
  <si>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</si>
  <si>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</si>
  <si>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</si>
  <si>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</si>
  <si>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</si>
  <si>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</si>
  <si>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</si>
  <si>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</si>
  <si>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</si>
  <si>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</si>
  <si>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</si>
  <si>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</si>
  <si>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</si>
  <si>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</si>
  <si>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</si>
  <si>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</si>
  <si>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</si>
  <si>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</si>
  <si>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</si>
  <si>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</si>
  <si>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</si>
  <si>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</si>
  <si>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</si>
  <si>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</si>
  <si>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</si>
  <si>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</si>
  <si>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</si>
  <si>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</si>
  <si>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</si>
  <si>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</si>
  <si>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</si>
  <si>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</si>
  <si>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</si>
  <si>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</si>
  <si>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</si>
  <si>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</si>
  <si>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</si>
  <si>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</si>
  <si>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</si>
  <si>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</si>
  <si>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</si>
  <si>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</si>
  <si>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</si>
  <si>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</si>
  <si>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</si>
  <si>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</si>
  <si>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</si>
  <si>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</si>
  <si>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</si>
  <si>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</si>
  <si>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</si>
  <si>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</si>
  <si>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</si>
  <si>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</si>
  <si>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</si>
  <si>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</si>
  <si>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</si>
  <si>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</si>
  <si>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</si>
  <si>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</si>
  <si>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</si>
  <si>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</si>
  <si>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</si>
  <si>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</si>
  <si>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</si>
  <si>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</si>
  <si>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</si>
  <si>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</si>
  <si>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</si>
  <si>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</si>
  <si>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</si>
  <si>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</si>
  <si>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</si>
  <si>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</si>
  <si>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</si>
  <si>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</si>
  <si>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</si>
  <si>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</si>
  <si>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</si>
  <si>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</si>
  <si>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</si>
  <si>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</si>
  <si>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</si>
  <si>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</si>
  <si>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</si>
  <si>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</si>
  <si>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</si>
  <si>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</si>
  <si>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</si>
  <si>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</si>
  <si>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</si>
  <si>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</si>
  <si>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</si>
  <si>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</si>
  <si>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</si>
  <si>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</si>
  <si>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</si>
  <si>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</si>
  <si>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</si>
  <si>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</si>
  <si>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</si>
  <si>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</si>
  <si>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</si>
  <si>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</si>
  <si>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</si>
  <si>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</si>
  <si>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</si>
  <si>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</si>
  <si>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</si>
  <si>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</si>
  <si>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</si>
  <si>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</si>
  <si>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</si>
  <si>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</si>
  <si>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</si>
  <si>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</si>
  <si>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</si>
  <si>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</si>
  <si>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</si>
  <si>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</si>
  <si>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</si>
  <si>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</si>
  <si>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</si>
  <si>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</si>
  <si>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</si>
  <si>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</si>
  <si>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</si>
  <si>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</si>
  <si>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</si>
  <si>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</si>
  <si>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</si>
  <si>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</si>
  <si>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</si>
  <si>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</si>
  <si>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</si>
  <si>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</si>
  <si>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</si>
  <si>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</si>
  <si>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</si>
  <si>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</si>
  <si>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</si>
  <si>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</si>
  <si>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</si>
  <si>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</si>
  <si>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</si>
  <si>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</si>
  <si>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</si>
  <si>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</si>
  <si>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</si>
  <si>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</si>
  <si>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</si>
  <si>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</si>
  <si>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</si>
  <si>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</si>
  <si>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</si>
  <si>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</si>
  <si>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</si>
  <si>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</si>
  <si>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</si>
  <si>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</si>
  <si>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</si>
  <si>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</si>
  <si>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</si>
  <si>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</si>
  <si>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</si>
  <si>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</si>
  <si>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</si>
  <si>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</si>
  <si>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</si>
  <si>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</si>
  <si>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</si>
  <si>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</si>
  <si>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</si>
  <si>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</si>
  <si>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</si>
  <si>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</si>
  <si>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</si>
  <si>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</si>
  <si>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</si>
  <si>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</si>
  <si>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</si>
  <si>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</si>
  <si>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</si>
  <si>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</si>
  <si>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</si>
  <si>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</si>
  <si>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</si>
  <si>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</si>
  <si>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</si>
  <si>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</si>
  <si>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</si>
  <si>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</si>
  <si>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</si>
  <si>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</si>
  <si>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</si>
  <si>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</si>
  <si>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</si>
  <si>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</si>
  <si>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</si>
  <si>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</si>
  <si>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</si>
  <si>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</si>
  <si>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</si>
  <si>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</si>
  <si>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</si>
  <si>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</si>
  <si>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</si>
  <si>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</si>
  <si>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</si>
  <si>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</si>
  <si>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</si>
  <si>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</si>
  <si>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</si>
  <si>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</si>
  <si>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</si>
  <si>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</si>
  <si>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</si>
  <si>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</si>
  <si>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</si>
  <si>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</si>
  <si>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</si>
  <si>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</si>
  <si>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</si>
  <si>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</si>
  <si>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</si>
  <si>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</si>
  <si>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</si>
  <si>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</si>
  <si>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</si>
  <si>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</si>
  <si>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</si>
  <si>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</si>
  <si>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</si>
  <si>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</si>
  <si>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</si>
  <si>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</si>
  <si>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</si>
  <si>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</si>
  <si>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</si>
  <si>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</si>
  <si>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</si>
  <si>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</si>
  <si>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</si>
  <si>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</si>
  <si>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</si>
  <si>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</si>
  <si>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</si>
  <si>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</si>
  <si>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</si>
  <si>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</si>
  <si>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</si>
  <si>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</si>
  <si>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</si>
  <si>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</si>
  <si>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</si>
  <si>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</si>
  <si>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</si>
  <si>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</si>
  <si>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</si>
  <si>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</si>
  <si>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</si>
  <si>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</si>
  <si>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</si>
  <si>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</si>
  <si>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</si>
  <si>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</si>
  <si>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</si>
  <si>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</si>
  <si>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</si>
  <si>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</si>
  <si>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</si>
  <si>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</si>
  <si>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</si>
  <si>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</si>
  <si>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</si>
  <si>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</si>
  <si>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</si>
  <si>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</si>
  <si>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</si>
  <si>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</si>
  <si>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</si>
  <si>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</si>
  <si>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</si>
  <si>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</si>
  <si>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</si>
  <si>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</si>
  <si>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</si>
  <si>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</si>
  <si>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</si>
  <si>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</si>
  <si>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</si>
  <si>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</si>
  <si>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</si>
  <si>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</si>
  <si>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</si>
  <si>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</si>
  <si>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</si>
  <si>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</si>
  <si>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</si>
  <si>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</si>
  <si>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</si>
  <si>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</si>
  <si>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</si>
  <si>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</si>
  <si>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</si>
  <si>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</si>
  <si>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</si>
  <si>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</si>
  <si>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</si>
  <si>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</si>
  <si>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</si>
  <si>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</si>
  <si>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</si>
  <si>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</si>
  <si>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</si>
  <si>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</si>
  <si>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</si>
  <si>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</si>
  <si>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</si>
  <si>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</si>
  <si>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</si>
  <si>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</si>
  <si>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</si>
  <si>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</si>
  <si>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</si>
  <si>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</si>
  <si>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</si>
  <si>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</si>
  <si>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</si>
  <si>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</si>
  <si>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</si>
  <si>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</si>
  <si>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</si>
  <si>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</si>
  <si>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</si>
  <si>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</si>
  <si>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</si>
  <si>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</si>
  <si>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</si>
  <si>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</si>
  <si>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</si>
  <si>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</si>
  <si>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</si>
  <si>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</si>
  <si>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</si>
  <si>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</si>
  <si>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</si>
  <si>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</si>
  <si>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</si>
  <si>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</si>
  <si>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</si>
  <si>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</si>
  <si>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</si>
  <si>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</si>
  <si>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</si>
  <si>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</si>
  <si>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</si>
  <si>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</si>
  <si>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</si>
  <si>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</si>
  <si>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</si>
  <si>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</si>
  <si>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</si>
  <si>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</si>
  <si>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</si>
  <si>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</si>
  <si>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</si>
  <si>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</si>
  <si>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</si>
  <si>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</si>
  <si>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</si>
  <si>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</si>
  <si>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</si>
  <si>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</si>
  <si>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</si>
  <si>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</si>
  <si>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</si>
  <si>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</si>
  <si>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</si>
  <si>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</si>
  <si>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</si>
  <si>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</si>
  <si>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</si>
  <si>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</si>
  <si>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</si>
  <si>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</si>
  <si>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</si>
  <si>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</si>
  <si>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</si>
  <si>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</si>
  <si>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</si>
  <si>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</si>
  <si>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</si>
  <si>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</si>
  <si>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</si>
  <si>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</si>
  <si>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</si>
  <si>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</si>
  <si>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</si>
  <si>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</si>
  <si>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</si>
  <si>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</si>
  <si>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</si>
  <si>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</si>
  <si>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</si>
  <si>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</si>
  <si>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</si>
  <si>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</si>
  <si>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</si>
  <si>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</si>
  <si>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</si>
  <si>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</si>
  <si>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</si>
  <si>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</si>
  <si>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</si>
  <si>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</si>
  <si>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</si>
  <si>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</si>
  <si>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</si>
  <si>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</si>
  <si>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</si>
  <si>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</si>
  <si>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</si>
  <si>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</si>
  <si>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</si>
  <si>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</si>
  <si>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</si>
  <si>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</si>
  <si>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</si>
  <si>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</si>
  <si>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</si>
  <si>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</si>
  <si>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</si>
  <si>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</si>
  <si>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</si>
  <si>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</si>
  <si>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</si>
  <si>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</si>
  <si>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</si>
  <si>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</si>
  <si>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</si>
  <si>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</si>
  <si>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</si>
  <si>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</si>
  <si>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</si>
  <si>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</si>
  <si>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</si>
  <si>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</si>
  <si>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</si>
  <si>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</si>
  <si>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</si>
  <si>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</si>
  <si>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</si>
  <si>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</si>
  <si>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</si>
  <si>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</si>
  <si>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</si>
  <si>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</si>
  <si>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</si>
  <si>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</si>
  <si>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</si>
  <si>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</si>
  <si>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</si>
  <si>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</si>
  <si>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</si>
  <si>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</si>
  <si>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</si>
  <si>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</si>
  <si>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</si>
  <si>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</si>
  <si>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</si>
  <si>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</si>
  <si>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</si>
  <si>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</si>
  <si>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</si>
  <si>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</si>
  <si>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</si>
  <si>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</si>
  <si>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</si>
  <si>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</si>
  <si>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</si>
  <si>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</si>
  <si>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</si>
  <si>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</si>
  <si>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</si>
  <si>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</si>
  <si>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</si>
  <si>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</si>
  <si>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</si>
  <si>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</si>
  <si>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</si>
  <si>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</si>
  <si>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</si>
  <si>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</si>
  <si>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</si>
  <si>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</si>
  <si>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</si>
  <si>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</si>
  <si>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</si>
  <si>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</si>
  <si>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</si>
  <si>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</si>
  <si>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</si>
  <si>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</si>
  <si>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</si>
  <si>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</si>
  <si>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</si>
  <si>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</si>
  <si>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</si>
  <si>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</si>
  <si>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</si>
  <si>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</si>
  <si>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</si>
  <si>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</si>
  <si>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</si>
  <si>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</si>
  <si>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</si>
  <si>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</si>
  <si>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</si>
  <si>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</si>
  <si>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</si>
  <si>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</si>
  <si>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</si>
  <si>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</si>
  <si>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</si>
  <si>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</si>
  <si>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</si>
  <si>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</si>
  <si>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</si>
  <si>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</si>
  <si>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</si>
  <si>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</si>
  <si>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</si>
  <si>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</si>
  <si>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</si>
  <si>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</si>
  <si>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</si>
  <si>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</si>
  <si>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</si>
  <si>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</si>
  <si>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</si>
  <si>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</si>
  <si>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</si>
  <si>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</si>
  <si>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</si>
  <si>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</si>
  <si>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</si>
  <si>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</si>
  <si>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</si>
  <si>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</si>
  <si>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</si>
  <si>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</si>
  <si>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</si>
  <si>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</si>
  <si>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</si>
  <si>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</si>
  <si>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</si>
  <si>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</si>
  <si>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</si>
  <si>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</si>
  <si>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</si>
  <si>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</si>
  <si>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</si>
  <si>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</si>
  <si>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</si>
  <si>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</si>
  <si>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</si>
  <si>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</si>
  <si>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</si>
  <si>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</si>
  <si>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</si>
  <si>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</si>
  <si>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</si>
  <si>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</si>
  <si>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</si>
  <si>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</si>
  <si>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</si>
  <si>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</si>
  <si>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</si>
  <si>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</si>
  <si>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</si>
  <si>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</si>
  <si>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</si>
  <si>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</si>
  <si>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</si>
  <si>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</si>
  <si>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</si>
  <si>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</si>
  <si>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</si>
  <si>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</si>
  <si>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</si>
  <si>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</si>
  <si>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</si>
  <si>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</si>
  <si>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</si>
  <si>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</si>
  <si>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</si>
  <si>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</si>
  <si>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</si>
  <si>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</si>
  <si>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</si>
  <si>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</si>
  <si>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</si>
  <si>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</si>
  <si>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</si>
  <si>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</si>
  <si>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</si>
  <si>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</si>
  <si>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</si>
  <si>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</si>
  <si>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</si>
  <si>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</si>
  <si>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</si>
  <si>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</si>
  <si>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</si>
  <si>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</si>
  <si>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</si>
  <si>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</si>
  <si>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</si>
  <si>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</si>
  <si>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</si>
  <si>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</si>
  <si>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</si>
  <si>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</si>
  <si>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</si>
  <si>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</si>
  <si>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</si>
  <si>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</si>
  <si>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</si>
  <si>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</si>
  <si>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</si>
  <si>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</si>
  <si>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</si>
  <si>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</si>
  <si>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</si>
  <si>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</si>
  <si>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</si>
  <si>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</si>
  <si>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</si>
  <si>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</si>
  <si>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</si>
  <si>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</si>
  <si>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</si>
  <si>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</si>
  <si>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</si>
  <si>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</si>
  <si>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</si>
  <si>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</si>
  <si>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</si>
  <si>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</si>
  <si>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</si>
  <si>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</si>
  <si>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</si>
  <si>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</si>
  <si>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</si>
  <si>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</si>
  <si>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</si>
  <si>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</si>
  <si>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</si>
  <si>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</si>
  <si>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</si>
  <si>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</si>
  <si>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</si>
  <si>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</si>
  <si>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</si>
  <si>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</si>
  <si>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</si>
  <si>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</si>
  <si>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</si>
  <si>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</si>
  <si>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</si>
  <si>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</si>
  <si>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</si>
  <si>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</si>
  <si>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</si>
  <si>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</si>
  <si>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</si>
  <si>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</si>
  <si>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</si>
  <si>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</si>
  <si>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</si>
  <si>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</si>
  <si>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</si>
  <si>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</si>
  <si>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</si>
  <si>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</si>
  <si>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</si>
  <si>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</si>
  <si>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</si>
  <si>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</si>
  <si>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</si>
  <si>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</si>
  <si>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</si>
  <si>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</si>
  <si>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</si>
  <si>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</si>
  <si>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</si>
  <si>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</si>
  <si>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</si>
  <si>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</si>
  <si>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</si>
  <si>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</si>
  <si>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</si>
  <si>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</si>
  <si>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</si>
  <si>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</si>
  <si>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</si>
  <si>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</si>
  <si>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</si>
  <si>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</si>
  <si>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</si>
  <si>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</si>
  <si>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</si>
  <si>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</si>
  <si>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</si>
  <si>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</si>
  <si>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</si>
  <si>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</si>
  <si>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</si>
  <si>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</si>
  <si>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</si>
  <si>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</si>
  <si>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</si>
  <si>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</si>
  <si>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</si>
  <si>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</si>
  <si>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</si>
  <si>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</si>
  <si>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</si>
  <si>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</si>
  <si>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</si>
  <si>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</si>
  <si>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</si>
  <si>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</si>
  <si>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</si>
  <si>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</si>
  <si>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</si>
  <si>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</si>
  <si>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</si>
  <si>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</si>
  <si>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</si>
  <si>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</si>
  <si>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</si>
  <si>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</si>
  <si>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</si>
  <si>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</si>
  <si>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</si>
  <si>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</si>
  <si>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</si>
  <si>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</si>
  <si>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</si>
  <si>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</si>
  <si>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</si>
  <si>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</si>
  <si>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</si>
  <si>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</si>
  <si>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</si>
  <si>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</si>
  <si>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</si>
  <si>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</si>
  <si>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</si>
  <si>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</si>
  <si>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</si>
  <si>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</si>
  <si>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</si>
  <si>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</si>
  <si>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</si>
  <si>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</si>
  <si>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</si>
  <si>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</si>
  <si>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</si>
  <si>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</si>
  <si>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</si>
  <si>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</si>
  <si>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</si>
  <si>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</si>
  <si>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</si>
  <si>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</si>
  <si>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</si>
  <si>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</si>
  <si>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</si>
  <si>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</si>
  <si>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</si>
  <si>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</si>
  <si>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</si>
  <si>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</si>
  <si>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</si>
  <si>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</si>
  <si>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</si>
  <si>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</si>
  <si>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</si>
  <si>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</si>
  <si>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</si>
  <si>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</si>
  <si>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</si>
  <si>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</si>
  <si>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</si>
  <si>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</si>
  <si>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</si>
  <si>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</si>
  <si>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</si>
  <si>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</si>
  <si>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</si>
  <si>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</si>
  <si>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</si>
  <si>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</si>
  <si>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</si>
  <si>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</si>
  <si>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</si>
  <si>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</si>
  <si>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</si>
  <si>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</si>
  <si>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</si>
  <si>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</si>
  <si>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</si>
  <si>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</si>
  <si>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</si>
  <si>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</si>
  <si>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</si>
  <si>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</si>
  <si>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</si>
  <si>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</si>
  <si>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</si>
  <si>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</si>
  <si>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</si>
  <si>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</si>
  <si>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</si>
  <si>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</si>
  <si>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</si>
  <si>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</si>
  <si>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</si>
  <si>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</si>
  <si>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</si>
  <si>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</si>
  <si>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</si>
  <si>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</si>
  <si>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</si>
  <si>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</si>
  <si>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</si>
  <si>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</si>
  <si>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</si>
  <si>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</si>
  <si>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</si>
  <si>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</si>
  <si>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</si>
  <si>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</si>
  <si>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</si>
  <si>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</si>
  <si>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</si>
  <si>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</si>
  <si>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</si>
  <si>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</si>
  <si>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</si>
  <si>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</si>
  <si>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</si>
  <si>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</si>
  <si>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</si>
  <si>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</si>
  <si>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</si>
  <si>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</si>
  <si>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</si>
  <si>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</si>
  <si>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</si>
  <si>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</si>
  <si>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</si>
  <si>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</si>
  <si>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</si>
  <si>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</si>
  <si>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</si>
  <si>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</si>
  <si>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</si>
  <si>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</si>
  <si>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</si>
  <si>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</si>
  <si>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</si>
  <si>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</si>
  <si>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</si>
  <si>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</si>
  <si>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</si>
  <si>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</si>
  <si>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</si>
  <si>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</si>
  <si>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</si>
  <si>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</si>
  <si>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</si>
  <si>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</si>
  <si>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</si>
  <si>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</si>
  <si>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</si>
  <si>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</si>
  <si>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</si>
  <si>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</si>
  <si>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</si>
  <si>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</si>
  <si>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</si>
  <si>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</si>
  <si>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</si>
  <si>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</si>
  <si>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</si>
  <si>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</si>
  <si>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</si>
  <si>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</si>
  <si>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</si>
  <si>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</si>
  <si>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</si>
  <si>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</si>
  <si>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</si>
  <si>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</si>
  <si>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</si>
  <si>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</si>
  <si>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</si>
  <si>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</si>
  <si>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</si>
  <si>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</si>
  <si>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</si>
  <si>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</si>
  <si>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</si>
  <si>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</si>
  <si>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</si>
  <si>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</si>
  <si>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</si>
  <si>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</si>
  <si>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</si>
  <si>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</si>
  <si>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</si>
  <si>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</si>
  <si>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</si>
  <si>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</si>
  <si>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</si>
  <si>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</si>
  <si>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</si>
  <si>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</si>
  <si>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</si>
  <si>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</si>
  <si>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</si>
  <si>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</si>
  <si>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</si>
  <si>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</si>
  <si>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</si>
  <si>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</si>
  <si>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</si>
  <si>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</si>
  <si>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</si>
  <si>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</si>
  <si>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</si>
  <si>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</si>
  <si>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</si>
  <si>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</si>
  <si>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</si>
  <si>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</si>
  <si>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</si>
  <si>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</si>
  <si>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</si>
  <si>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</si>
  <si>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</si>
  <si>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</si>
  <si>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</si>
  <si>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</si>
  <si>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</si>
  <si>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</si>
  <si>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</si>
  <si>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</si>
  <si>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</si>
  <si>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</si>
  <si>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</si>
  <si>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</si>
  <si>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</si>
  <si>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</si>
  <si>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</si>
  <si>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</si>
  <si>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</si>
  <si>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</si>
  <si>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</si>
  <si>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</si>
  <si>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</si>
  <si>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</si>
  <si>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</si>
  <si>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</si>
  <si>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</si>
  <si>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</si>
  <si>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</si>
  <si>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</si>
  <si>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</si>
  <si>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</si>
  <si>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</si>
  <si>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</si>
  <si>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</si>
  <si>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</si>
  <si>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</si>
  <si>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</si>
  <si>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</si>
  <si>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</si>
  <si>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</si>
  <si>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</si>
  <si>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</si>
  <si>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</si>
  <si>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</si>
  <si>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</si>
  <si>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</si>
  <si>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</si>
  <si>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</si>
  <si>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</si>
  <si>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</si>
  <si>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</si>
  <si>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</si>
  <si>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</si>
  <si>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</si>
  <si>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</si>
  <si>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</si>
  <si>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</si>
  <si>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</si>
  <si>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</si>
  <si>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</si>
  <si>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</si>
  <si>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</si>
  <si>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</si>
  <si>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</si>
  <si>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</si>
  <si>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</si>
  <si>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</si>
  <si>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</si>
  <si>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</si>
  <si>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</si>
  <si>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</si>
  <si>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</si>
  <si>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</si>
  <si>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</si>
  <si>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</si>
  <si>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</si>
  <si>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</si>
  <si>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</si>
  <si>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</si>
  <si>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</si>
  <si>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</si>
  <si>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</si>
  <si>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</si>
  <si>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</si>
  <si>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</si>
  <si>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</si>
  <si>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</si>
  <si>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</si>
  <si>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</si>
  <si>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</si>
  <si>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</si>
  <si>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</si>
  <si>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</si>
  <si>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</si>
  <si>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</si>
  <si>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</si>
  <si>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</si>
  <si>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</si>
  <si>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</si>
  <si>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</si>
  <si>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</si>
  <si>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</si>
  <si>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</si>
  <si>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</si>
  <si>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</si>
  <si>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</si>
  <si>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</si>
  <si>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</si>
  <si>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</si>
  <si>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</si>
  <si>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</si>
  <si>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</si>
  <si>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</si>
  <si>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</si>
  <si>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</si>
  <si>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</si>
  <si>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</si>
  <si>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</si>
  <si>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</si>
  <si>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</si>
  <si>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</si>
  <si>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</si>
  <si>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</si>
  <si>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</si>
  <si>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</si>
  <si>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</si>
  <si>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</si>
  <si>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</si>
  <si>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</si>
  <si>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</si>
  <si>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</si>
  <si>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</si>
  <si>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</si>
  <si>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</si>
  <si>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</si>
  <si>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</si>
  <si>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</si>
  <si>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</si>
  <si>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</si>
  <si>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</si>
  <si>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</si>
  <si>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</si>
  <si>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</si>
  <si>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</si>
  <si>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</si>
  <si>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</si>
  <si>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</si>
  <si>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</si>
  <si>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</si>
  <si>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</si>
  <si>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</si>
  <si>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</si>
  <si>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</si>
  <si>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</si>
  <si>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</si>
  <si>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</si>
  <si>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</si>
  <si>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</si>
  <si>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</si>
  <si>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</si>
  <si>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</si>
  <si>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</si>
  <si>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</si>
  <si>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</si>
  <si>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</si>
  <si>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</si>
  <si>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</si>
  <si>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</si>
  <si>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</si>
  <si>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</si>
  <si>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</si>
  <si>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</si>
  <si>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</si>
  <si>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</si>
  <si>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</si>
  <si>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</si>
  <si>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</si>
  <si>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</si>
  <si>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</si>
  <si>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</si>
  <si>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</si>
  <si>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</si>
  <si>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</si>
  <si>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</si>
  <si>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</si>
  <si>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</si>
  <si>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</si>
  <si>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</si>
  <si>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</si>
  <si>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</si>
  <si>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</si>
  <si>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</si>
  <si>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</si>
  <si>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</si>
  <si>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</si>
  <si>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</si>
  <si>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</si>
  <si>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</si>
  <si>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</si>
  <si>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</si>
  <si>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</si>
  <si>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</si>
  <si>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</si>
  <si>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</si>
  <si>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</si>
  <si>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</si>
  <si>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</si>
  <si>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</si>
  <si>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</si>
  <si>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</si>
  <si>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</si>
  <si>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</si>
  <si>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</si>
  <si>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</si>
  <si>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</si>
  <si>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</si>
  <si>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</si>
  <si>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</si>
  <si>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</si>
  <si>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</si>
  <si>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</si>
  <si>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</si>
  <si>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</si>
  <si>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</si>
  <si>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</si>
  <si>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</si>
  <si>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</si>
  <si>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</si>
  <si>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</si>
  <si>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</si>
  <si>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</si>
  <si>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</si>
  <si>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</si>
  <si>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</si>
  <si>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</si>
  <si>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</si>
  <si>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</si>
  <si>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</si>
  <si>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</si>
  <si>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</si>
  <si>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</si>
  <si>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</si>
  <si>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</si>
  <si>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</si>
  <si>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</si>
  <si>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</si>
  <si>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</si>
  <si>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</si>
  <si>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</si>
  <si>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</si>
  <si>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</si>
  <si>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</si>
  <si>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</si>
  <si>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</si>
  <si>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</si>
  <si>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</si>
  <si>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</si>
  <si>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</si>
  <si>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</si>
  <si>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</si>
  <si>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</si>
  <si>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</si>
  <si>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</si>
  <si>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</si>
  <si>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</si>
  <si>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</si>
  <si>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</si>
  <si>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</si>
  <si>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</si>
  <si>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</si>
  <si>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</si>
  <si>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</si>
  <si>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</si>
  <si>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</si>
  <si>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</si>
  <si>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</si>
  <si>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</si>
  <si>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</si>
  <si>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</si>
  <si>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</si>
  <si>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</si>
  <si>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</si>
  <si>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</si>
  <si>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</si>
  <si>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</si>
  <si>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</si>
  <si>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</si>
  <si>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</si>
  <si>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</si>
  <si>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</si>
  <si>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</si>
  <si>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</si>
  <si>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</si>
  <si>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</si>
  <si>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</si>
  <si>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</si>
  <si>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</si>
  <si>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</si>
  <si>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</si>
  <si>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</si>
  <si>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</si>
  <si>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</si>
  <si>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</si>
  <si>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</si>
  <si>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</si>
  <si>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</si>
  <si>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</si>
  <si>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</si>
  <si>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</si>
  <si>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</si>
  <si>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</si>
  <si>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</si>
  <si>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</si>
  <si>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</si>
  <si>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</si>
  <si>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</si>
  <si>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</si>
  <si>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</si>
  <si>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</si>
  <si>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</si>
  <si>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</si>
  <si>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</si>
  <si>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</si>
  <si>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</si>
  <si>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</si>
  <si>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</si>
  <si>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</si>
  <si>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</si>
  <si>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</si>
  <si>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</si>
  <si>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</si>
  <si>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</si>
  <si>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</si>
  <si>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</si>
  <si>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</si>
  <si>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</si>
  <si>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</si>
  <si>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</si>
  <si>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</si>
  <si>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</si>
  <si>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</si>
  <si>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</si>
  <si>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</si>
  <si>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</si>
  <si>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</si>
  <si>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</si>
  <si>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</si>
  <si>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</si>
  <si>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</si>
  <si>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</si>
  <si>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</si>
  <si>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</si>
  <si>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</si>
  <si>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</si>
  <si>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</si>
  <si>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</si>
  <si>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</si>
  <si>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</si>
  <si>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</si>
  <si>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</si>
  <si>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</si>
  <si>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</si>
  <si>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</si>
  <si>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</si>
  <si>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</si>
  <si>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</si>
  <si>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</si>
  <si>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</si>
  <si>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</si>
  <si>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</si>
  <si>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</si>
  <si>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</si>
  <si>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</si>
  <si>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</si>
  <si>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</si>
  <si>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</si>
  <si>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</si>
  <si>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</si>
  <si>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</si>
  <si>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</si>
  <si>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</si>
  <si>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</si>
  <si>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</si>
  <si>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</si>
  <si>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</si>
  <si>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</si>
  <si>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</si>
  <si>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</si>
  <si>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</si>
  <si>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</si>
  <si>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</si>
  <si>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</si>
  <si>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</si>
  <si>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</si>
  <si>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</si>
  <si>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</si>
  <si>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</si>
  <si>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</si>
  <si>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</si>
  <si>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</si>
  <si>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</si>
  <si>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</si>
  <si>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</si>
  <si>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</si>
  <si>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</si>
  <si>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</si>
  <si>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</si>
  <si>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</si>
  <si>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</si>
  <si>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</si>
  <si>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</si>
  <si>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</si>
  <si>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</si>
  <si>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</si>
  <si>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</si>
  <si>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</si>
  <si>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</si>
  <si>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</si>
  <si>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</si>
  <si>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</si>
  <si>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</si>
  <si>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</si>
  <si>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</si>
  <si>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</si>
  <si>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</si>
  <si>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</si>
  <si>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</si>
  <si>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</si>
  <si>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</si>
  <si>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</si>
  <si>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</si>
  <si>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</si>
  <si>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</si>
  <si>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</si>
  <si>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</si>
  <si>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</si>
  <si>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</si>
  <si>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</si>
  <si>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</si>
  <si>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</si>
  <si>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</si>
  <si>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</si>
  <si>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</si>
  <si>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</si>
  <si>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</si>
  <si>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</si>
  <si>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</si>
  <si>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</si>
  <si>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</si>
  <si>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</si>
  <si>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</si>
  <si>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</si>
  <si>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</si>
  <si>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</si>
  <si>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</si>
  <si>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</si>
  <si>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</si>
  <si>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</si>
  <si>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</si>
  <si>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</si>
  <si>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</si>
  <si>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</si>
  <si>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</si>
  <si>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</si>
  <si>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</si>
  <si>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</si>
  <si>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</si>
  <si>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</si>
  <si>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</si>
  <si>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</si>
  <si>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</si>
  <si>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</si>
  <si>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</si>
  <si>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</si>
  <si>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</si>
  <si>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</si>
  <si>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</si>
  <si>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</si>
  <si>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</si>
  <si>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</si>
  <si>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</si>
  <si>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</si>
  <si>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</si>
  <si>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</si>
  <si>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</si>
  <si>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</si>
  <si>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</si>
  <si>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</si>
  <si>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</si>
  <si>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</si>
  <si>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</si>
  <si>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</si>
  <si>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</si>
  <si>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</si>
  <si>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</si>
  <si>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</si>
  <si>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</si>
  <si>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</si>
  <si>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</si>
  <si>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</si>
  <si>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</si>
  <si>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</si>
  <si>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</si>
  <si>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</si>
  <si>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</si>
  <si>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</si>
  <si>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</si>
  <si>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</si>
  <si>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</si>
  <si>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</si>
  <si>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</si>
  <si>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</si>
  <si>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</si>
  <si>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</si>
  <si>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</si>
  <si>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</si>
  <si>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</si>
  <si>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</si>
  <si>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</si>
  <si>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</si>
  <si>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</si>
  <si>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</si>
  <si>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</si>
  <si>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</si>
  <si>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</si>
  <si>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</si>
  <si>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</si>
  <si>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</si>
  <si>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</si>
  <si>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</si>
  <si>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</si>
  <si>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</si>
  <si>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</si>
  <si>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</si>
  <si>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</si>
  <si>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</si>
  <si>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</si>
  <si>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</si>
  <si>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</si>
  <si>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</si>
  <si>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</si>
  <si>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</si>
  <si>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</si>
  <si>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</si>
  <si>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</si>
  <si>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</si>
  <si>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</si>
  <si>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</si>
  <si>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</si>
  <si>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</si>
  <si>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</si>
  <si>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</si>
  <si>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</si>
  <si>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</si>
  <si>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</si>
  <si>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</si>
  <si>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</si>
  <si>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</si>
  <si>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</si>
  <si>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</si>
  <si>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</si>
  <si>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</si>
  <si>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</si>
  <si>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</si>
  <si>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</si>
  <si>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</si>
  <si>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</si>
  <si>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</si>
  <si>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</si>
  <si>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</si>
  <si>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</si>
  <si>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</si>
  <si>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</si>
  <si>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</si>
  <si>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</si>
  <si>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</si>
  <si>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</si>
  <si>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</si>
  <si>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</si>
  <si>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</si>
  <si>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</si>
  <si>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</si>
  <si>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</si>
  <si>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</si>
  <si>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</si>
  <si>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</si>
  <si>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</si>
  <si>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</si>
  <si>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</si>
  <si>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</si>
  <si>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</si>
  <si>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</si>
  <si>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</si>
  <si>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</si>
  <si>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</si>
  <si>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</si>
  <si>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</si>
  <si>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</si>
  <si>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</si>
  <si>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</si>
  <si>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</si>
  <si>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</si>
  <si>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</si>
  <si>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</si>
  <si>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</si>
  <si>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</si>
  <si>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</si>
  <si>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</si>
  <si>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</si>
  <si>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</si>
  <si>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</si>
  <si>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</si>
  <si>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</si>
  <si>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</si>
  <si>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</si>
  <si>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</si>
  <si>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</si>
  <si>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</si>
  <si>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</si>
  <si>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</si>
  <si>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</si>
  <si>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</si>
  <si>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</si>
  <si>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</si>
  <si>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</si>
  <si>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</si>
  <si>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</si>
  <si>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</si>
  <si>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</si>
  <si>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</si>
  <si>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</si>
  <si>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</si>
  <si>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</si>
  <si>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</si>
  <si>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</si>
  <si>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</si>
  <si>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</si>
  <si>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</si>
  <si>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</si>
  <si>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</si>
  <si>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</si>
  <si>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</si>
  <si>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</si>
  <si>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</si>
  <si>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</si>
  <si>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</si>
  <si>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</si>
  <si>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</si>
  <si>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</si>
  <si>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</si>
  <si>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</si>
  <si>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</si>
  <si>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</si>
  <si>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</si>
  <si>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</si>
  <si>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</si>
  <si>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</si>
  <si>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</si>
  <si>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</si>
  <si>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</si>
  <si>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</si>
  <si>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</si>
  <si>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</si>
  <si>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</si>
  <si>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</si>
  <si>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</si>
  <si>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</si>
  <si>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</si>
  <si>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</si>
  <si>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</si>
  <si>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</si>
  <si>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</si>
  <si>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</si>
  <si>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</si>
  <si>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</si>
  <si>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</si>
  <si>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</si>
  <si>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</si>
  <si>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</si>
  <si>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</si>
  <si>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</si>
  <si>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</si>
  <si>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</si>
  <si>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</si>
  <si>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</si>
  <si>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</si>
  <si>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</si>
  <si>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</si>
  <si>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</si>
  <si>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</si>
  <si>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</si>
  <si>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</si>
  <si>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</si>
  <si>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</si>
  <si>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</si>
  <si>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</si>
  <si>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</si>
  <si>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</si>
  <si>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</si>
  <si>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</si>
  <si>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</si>
  <si>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</si>
  <si>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</si>
  <si>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</si>
  <si>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</si>
  <si>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</si>
  <si>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</si>
  <si>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</si>
  <si>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</si>
  <si>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</si>
  <si>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</si>
  <si>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</si>
  <si>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</si>
  <si>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</si>
  <si>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</si>
  <si>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</si>
  <si>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</si>
  <si>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</si>
  <si>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</si>
  <si>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</si>
  <si>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</si>
  <si>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</si>
  <si>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</si>
  <si>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</si>
  <si>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</si>
  <si>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</si>
  <si>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</si>
  <si>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</si>
  <si>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</si>
  <si>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</si>
  <si>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</si>
  <si>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</si>
  <si>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</si>
  <si>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</si>
  <si>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</si>
  <si>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</si>
  <si>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</si>
  <si>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</si>
  <si>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</si>
  <si>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</si>
  <si>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</si>
  <si>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</si>
  <si>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</si>
  <si>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</si>
  <si>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</si>
  <si>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</si>
  <si>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</si>
  <si>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</si>
  <si>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</si>
  <si>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</si>
  <si>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</si>
  <si>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</si>
  <si>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</si>
  <si>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</si>
  <si>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</si>
  <si>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</si>
  <si>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</si>
  <si>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</si>
  <si>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</si>
  <si>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</si>
  <si>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</si>
  <si>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</si>
  <si>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</si>
  <si>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</si>
  <si>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</si>
  <si>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</si>
  <si>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</si>
  <si>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</si>
  <si>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</si>
  <si>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</si>
  <si>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</si>
  <si>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</si>
  <si>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</si>
  <si>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</si>
  <si>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</si>
  <si>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</si>
  <si>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</si>
  <si>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</si>
  <si>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</si>
  <si>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</si>
  <si>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</si>
  <si>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</si>
  <si>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</si>
  <si>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</si>
  <si>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</si>
  <si>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</si>
  <si>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</si>
  <si>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</si>
  <si>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</si>
  <si>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</si>
  <si>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</si>
  <si>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</si>
  <si>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</si>
  <si>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</si>
  <si>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</si>
  <si>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</si>
  <si>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</si>
  <si>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</si>
  <si>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</si>
  <si>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</si>
  <si>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</si>
  <si>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</si>
  <si>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</si>
  <si>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</si>
  <si>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</si>
  <si>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</si>
  <si>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</si>
  <si>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</si>
  <si>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</si>
  <si>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</si>
  <si>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</si>
  <si>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</si>
  <si>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</si>
  <si>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</si>
  <si>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</si>
  <si>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</si>
  <si>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</si>
  <si>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</si>
  <si>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</si>
  <si>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</si>
  <si>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</si>
  <si>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</si>
  <si>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</si>
  <si>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</si>
  <si>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</si>
  <si>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</si>
  <si>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</si>
  <si>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</si>
  <si>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</si>
  <si>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</si>
  <si>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</si>
  <si>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</si>
  <si>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</si>
  <si>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</si>
  <si>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</si>
  <si>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</si>
  <si>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</si>
  <si>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</si>
  <si>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</si>
  <si>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</si>
  <si>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</si>
  <si>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</si>
  <si>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</si>
  <si>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</si>
  <si>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</si>
  <si>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</si>
  <si>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</si>
  <si>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</si>
  <si>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</si>
  <si>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</si>
  <si>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</si>
  <si>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</si>
  <si>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</si>
  <si>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</si>
  <si>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</si>
  <si>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</si>
  <si>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</si>
  <si>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</si>
  <si>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</si>
  <si>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</si>
  <si>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</si>
  <si>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</si>
  <si>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</si>
  <si>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</si>
  <si>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</si>
  <si>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</si>
  <si>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</si>
  <si>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</si>
  <si>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</si>
  <si>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</si>
  <si>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</si>
  <si>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</si>
  <si>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</si>
  <si>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</si>
  <si>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</si>
  <si>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</si>
  <si>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</si>
  <si>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</si>
  <si>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</si>
  <si>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</si>
  <si>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</si>
  <si>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</si>
  <si>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</si>
  <si>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</si>
  <si>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</si>
  <si>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</si>
  <si>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</si>
  <si>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</si>
  <si>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</si>
  <si>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</si>
  <si>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</si>
  <si>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</si>
  <si>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</si>
  <si>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</si>
  <si>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</si>
  <si>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</si>
  <si>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</si>
  <si>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</si>
  <si>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</si>
  <si>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</si>
  <si>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</si>
  <si>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</si>
  <si>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</si>
  <si>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</si>
  <si>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</si>
  <si>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</si>
  <si>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</si>
  <si>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</si>
  <si>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</si>
  <si>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</si>
  <si>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</si>
  <si>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</si>
  <si>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</si>
  <si>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</si>
  <si>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</si>
  <si>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</si>
  <si>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</si>
  <si>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</si>
  <si>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</si>
  <si>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</si>
  <si>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</si>
  <si>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</si>
  <si>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</si>
  <si>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</si>
  <si>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</si>
  <si>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</si>
  <si>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</si>
  <si>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</si>
  <si>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</si>
  <si>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</si>
  <si>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</si>
  <si>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</si>
  <si>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</si>
  <si>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</si>
  <si>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</si>
  <si>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</si>
  <si>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</si>
  <si>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</si>
  <si>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</si>
  <si>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</si>
  <si>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</si>
  <si>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</si>
  <si>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</si>
  <si>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</si>
  <si>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</si>
  <si>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</si>
  <si>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</si>
  <si>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</si>
  <si>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</si>
  <si>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</si>
  <si>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</si>
  <si>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</si>
  <si>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</si>
  <si>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</si>
  <si>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</si>
  <si>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</si>
  <si>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</si>
  <si>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</si>
  <si>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</si>
  <si>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</si>
  <si>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</si>
  <si>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</si>
  <si>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</si>
  <si>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</si>
  <si>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</si>
  <si>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</si>
  <si>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</si>
  <si>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</si>
  <si>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</si>
  <si>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</si>
  <si>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</si>
  <si>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</si>
  <si>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</si>
  <si>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</si>
  <si>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</si>
  <si>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</si>
  <si>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</si>
  <si>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</si>
  <si>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</si>
  <si>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</si>
  <si>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</si>
  <si>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</si>
  <si>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</si>
  <si>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</si>
  <si>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</si>
  <si>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</si>
  <si>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</si>
  <si>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</si>
  <si>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</si>
  <si>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</si>
  <si>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</si>
  <si>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</si>
  <si>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</si>
  <si>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</si>
  <si>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</si>
  <si>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</si>
  <si>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</si>
  <si>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</si>
  <si>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</si>
  <si>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</si>
  <si>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</si>
  <si>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</si>
  <si>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</si>
  <si>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</si>
  <si>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</si>
  <si>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</si>
  <si>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</si>
  <si>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</si>
  <si>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</si>
  <si>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</si>
  <si>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</si>
  <si>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</si>
  <si>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</si>
  <si>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</si>
  <si>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</si>
  <si>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</si>
  <si>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</si>
  <si>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</si>
  <si>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</si>
  <si>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</si>
  <si>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</si>
  <si>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</si>
  <si>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</si>
  <si>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</si>
  <si>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</si>
  <si>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</si>
  <si>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</si>
  <si>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</si>
  <si>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</si>
  <si>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</si>
  <si>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</si>
  <si>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</si>
  <si>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</si>
  <si>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</si>
  <si>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</si>
  <si>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</si>
  <si>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</si>
  <si>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</si>
  <si>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</si>
  <si>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</si>
  <si>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</si>
  <si>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</si>
  <si>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</si>
  <si>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</si>
  <si>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</si>
  <si>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</si>
  <si>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</si>
  <si>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</si>
  <si>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</si>
  <si>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</si>
  <si>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</si>
  <si>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</si>
  <si>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</si>
  <si>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</si>
  <si>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</si>
  <si>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</si>
  <si>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</si>
  <si>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</si>
  <si>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</si>
  <si>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</si>
  <si>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</si>
  <si>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</si>
  <si>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</si>
  <si>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</si>
  <si>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</si>
  <si>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</si>
  <si>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</si>
  <si>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</si>
  <si>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</si>
  <si>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</si>
  <si>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</si>
  <si>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</si>
  <si>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</si>
  <si>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</si>
  <si>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</si>
  <si>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</si>
  <si>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</si>
  <si>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</si>
  <si>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</si>
  <si>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</si>
  <si>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</si>
  <si>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</si>
  <si>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</si>
  <si>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</si>
  <si>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</si>
  <si>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</si>
  <si>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</si>
  <si>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</si>
  <si>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</si>
  <si>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</si>
  <si>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</si>
  <si>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</si>
  <si>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</si>
  <si>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</si>
  <si>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</si>
  <si>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</si>
  <si>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</si>
  <si>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</si>
  <si>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</si>
  <si>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</si>
  <si>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</si>
  <si>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</si>
  <si>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</si>
  <si>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</si>
  <si>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</si>
  <si>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</si>
  <si>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</si>
  <si>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</si>
  <si>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</si>
  <si>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</si>
  <si>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</si>
  <si>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</si>
  <si>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</si>
  <si>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</si>
  <si>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</si>
  <si>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</si>
  <si>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</si>
  <si>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</si>
  <si>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</si>
  <si>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</si>
  <si>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</si>
  <si>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</si>
  <si>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</si>
  <si>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</si>
  <si>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</si>
  <si>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</si>
  <si>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</si>
  <si>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</si>
  <si>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</si>
  <si>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</si>
  <si>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</si>
  <si>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</si>
  <si>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</si>
  <si>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</si>
  <si>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</si>
  <si>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</si>
  <si>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</si>
  <si>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</si>
  <si>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</si>
  <si>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</si>
  <si>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</si>
  <si>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</si>
  <si>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</si>
  <si>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</si>
  <si>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</si>
  <si>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</si>
  <si>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</si>
  <si>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</si>
  <si>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</si>
  <si>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</si>
  <si>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</si>
  <si>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</si>
  <si>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</si>
  <si>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</si>
  <si>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</si>
  <si>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</si>
  <si>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</si>
  <si>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</si>
  <si>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</si>
  <si>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</si>
  <si>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</si>
  <si>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</si>
  <si>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</si>
  <si>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</si>
  <si>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</si>
  <si>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</si>
  <si>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</si>
  <si>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</si>
  <si>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</si>
  <si>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</si>
  <si>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</si>
  <si>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</si>
  <si>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</si>
  <si>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</si>
  <si>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</si>
  <si>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</si>
  <si>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</si>
  <si>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</si>
  <si>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</si>
  <si>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</si>
  <si>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</si>
  <si>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</si>
  <si>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</si>
  <si>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</si>
  <si>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</si>
  <si>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</si>
  <si>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</si>
  <si>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</si>
  <si>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</si>
  <si>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</si>
  <si>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</si>
  <si>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</si>
  <si>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</si>
  <si>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</si>
  <si>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</si>
  <si>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</si>
  <si>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</si>
  <si>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</si>
  <si>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</si>
  <si>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</si>
  <si>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</si>
  <si>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</si>
  <si>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</si>
  <si>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</si>
  <si>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</si>
  <si>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</si>
  <si>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</si>
  <si>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</si>
  <si>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</si>
  <si>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</si>
  <si>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</si>
  <si>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</si>
  <si>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</si>
  <si>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</si>
  <si>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</si>
  <si>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</si>
  <si>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</si>
  <si>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</si>
  <si>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</si>
  <si>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</si>
  <si>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</si>
  <si>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</si>
  <si>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</si>
  <si>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</si>
  <si>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</si>
  <si>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</si>
  <si>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</si>
  <si>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</si>
  <si>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</si>
  <si>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</si>
  <si>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</si>
  <si>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</si>
  <si>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</si>
  <si>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</si>
  <si>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</si>
  <si>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</si>
  <si>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</si>
  <si>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</si>
  <si>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</si>
  <si>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</si>
  <si>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</si>
  <si>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</si>
  <si>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</si>
  <si>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</si>
  <si>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</si>
  <si>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</si>
  <si>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</si>
  <si>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</si>
  <si>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</si>
  <si>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</si>
  <si>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</si>
  <si>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</si>
  <si>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</si>
  <si>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</si>
  <si>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</si>
  <si>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</si>
  <si>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</si>
  <si>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</si>
  <si>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</si>
  <si>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</si>
  <si>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</si>
  <si>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</si>
  <si>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</si>
  <si>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</si>
  <si>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</si>
  <si>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</si>
  <si>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</si>
  <si>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</si>
  <si>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</si>
  <si>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</si>
  <si>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</si>
  <si>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</si>
  <si>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</si>
  <si>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</si>
  <si>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</si>
  <si>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</si>
  <si>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</si>
  <si>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</si>
  <si>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</si>
  <si>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</si>
  <si>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</si>
  <si>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</si>
  <si>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</si>
  <si>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</si>
  <si>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</si>
  <si>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</si>
  <si>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</si>
  <si>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</si>
  <si>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</si>
  <si>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</si>
  <si>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</si>
  <si>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</si>
  <si>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</si>
  <si>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</si>
  <si>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</si>
  <si>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</si>
  <si>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</si>
  <si>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</si>
  <si>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</si>
  <si>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</si>
  <si>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</si>
  <si>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</si>
  <si>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</si>
  <si>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</si>
  <si>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</si>
  <si>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</si>
  <si>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</si>
  <si>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</si>
  <si>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</si>
  <si>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</si>
  <si>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</si>
  <si>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</si>
  <si>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</si>
  <si>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</si>
  <si>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</si>
  <si>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</si>
  <si>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</si>
  <si>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</si>
  <si>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</si>
  <si>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</si>
  <si>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</si>
  <si>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</si>
  <si>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</si>
  <si>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</si>
  <si>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</si>
  <si>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</si>
  <si>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</si>
  <si>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</si>
  <si>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</si>
  <si>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</si>
  <si>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</si>
  <si>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</si>
  <si>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</si>
  <si>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</si>
  <si>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</si>
  <si>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</si>
  <si>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</si>
  <si>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</si>
  <si>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</si>
  <si>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</si>
  <si>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</si>
  <si>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</si>
  <si>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</si>
  <si>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</si>
  <si>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</si>
  <si>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</si>
  <si>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</si>
  <si>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</si>
  <si>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</si>
  <si>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</si>
  <si>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</si>
  <si>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</si>
  <si>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</si>
  <si>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</si>
  <si>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</si>
  <si>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</si>
  <si>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</si>
  <si>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</si>
  <si>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</si>
  <si>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</si>
  <si>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</si>
  <si>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</si>
  <si>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</si>
  <si>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</si>
  <si>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</si>
  <si>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</si>
  <si>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</si>
  <si>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</si>
  <si>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</si>
  <si>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</si>
  <si>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</si>
  <si>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</si>
  <si>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</si>
  <si>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</si>
  <si>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</si>
  <si>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</si>
  <si>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</si>
  <si>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</si>
  <si>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</si>
  <si>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</si>
  <si>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</si>
  <si>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</si>
  <si>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</si>
  <si>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</si>
  <si>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</si>
  <si>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</si>
  <si>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</si>
  <si>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</si>
  <si>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</si>
  <si>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</si>
  <si>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</si>
  <si>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</si>
  <si>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</si>
  <si>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</si>
  <si>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</si>
  <si>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</si>
  <si>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</si>
  <si>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</si>
  <si>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</si>
  <si>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</si>
  <si>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</si>
  <si>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</si>
  <si>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</si>
  <si>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</si>
  <si>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</si>
  <si>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</si>
  <si>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</si>
  <si>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</si>
  <si>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</si>
  <si>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</si>
  <si>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</si>
  <si>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</si>
  <si>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</si>
  <si>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</si>
  <si>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</si>
  <si>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</si>
  <si>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</si>
  <si>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</si>
  <si>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</si>
  <si>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</si>
  <si>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</si>
  <si>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</si>
  <si>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</si>
  <si>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</si>
  <si>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</si>
  <si>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</si>
  <si>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</si>
  <si>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</si>
  <si>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</si>
  <si>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</si>
  <si>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</si>
  <si>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</si>
  <si>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</si>
  <si>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</si>
  <si>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</si>
  <si>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</si>
  <si>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</si>
  <si>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</si>
  <si>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</si>
  <si>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</si>
  <si>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</si>
  <si>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</si>
  <si>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</si>
  <si>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</si>
  <si>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</si>
  <si>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</si>
  <si>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</si>
  <si>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</si>
  <si>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</si>
  <si>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</si>
  <si>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</si>
  <si>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</si>
  <si>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</si>
  <si>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</si>
  <si>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</si>
  <si>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</si>
  <si>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</si>
  <si>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</si>
  <si>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</si>
  <si>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</si>
  <si>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</si>
  <si>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</si>
  <si>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</si>
  <si>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</si>
  <si>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</si>
  <si>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</si>
  <si>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</si>
  <si>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</si>
  <si>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</si>
  <si>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</si>
  <si>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</si>
  <si>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</si>
  <si>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</si>
  <si>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</si>
  <si>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</si>
  <si>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</si>
  <si>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</si>
  <si>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</si>
  <si>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</si>
  <si>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</si>
  <si>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</si>
  <si>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</si>
  <si>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</si>
  <si>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</si>
  <si>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</si>
  <si>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</si>
  <si>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</si>
  <si>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</si>
  <si>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</si>
  <si>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</si>
  <si>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</si>
  <si>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</si>
  <si>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</si>
  <si>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</si>
  <si>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</si>
  <si>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</si>
  <si>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</si>
  <si>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</si>
  <si>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</si>
  <si>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</si>
  <si>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</si>
  <si>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</si>
  <si>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</si>
  <si>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</si>
  <si>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</si>
  <si>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</si>
  <si>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</si>
  <si>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</si>
  <si>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</si>
  <si>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</si>
  <si>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</si>
  <si>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</si>
  <si>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</si>
  <si>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</si>
  <si>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</si>
  <si>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</si>
  <si>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</si>
  <si>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</si>
  <si>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</si>
  <si>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</si>
  <si>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</si>
  <si>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</si>
  <si>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</si>
  <si>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</si>
  <si>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</si>
  <si>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</si>
  <si>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</si>
  <si>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</si>
  <si>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</si>
  <si>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</si>
  <si>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</si>
  <si>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</si>
  <si>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</si>
  <si>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</si>
  <si>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</si>
  <si>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</si>
  <si>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</si>
  <si>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</si>
  <si>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</si>
  <si>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</si>
  <si>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</si>
  <si>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</si>
  <si>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</si>
  <si>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</si>
  <si>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</si>
  <si>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</si>
  <si>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</si>
  <si>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</si>
  <si>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</si>
  <si>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</si>
  <si>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</si>
  <si>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</si>
  <si>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</si>
  <si>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</si>
  <si>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</si>
  <si>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</si>
  <si>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</si>
  <si>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</si>
  <si>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</si>
  <si>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</si>
  <si>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</si>
  <si>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</si>
  <si>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</si>
  <si>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</si>
  <si>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</si>
  <si>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</si>
  <si>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</si>
  <si>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</si>
  <si>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</si>
  <si>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</si>
  <si>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</si>
  <si>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</si>
  <si>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</si>
  <si>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</si>
  <si>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</si>
  <si>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</si>
  <si>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</si>
  <si>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</si>
  <si>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</si>
  <si>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</si>
  <si>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</si>
  <si>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</si>
  <si>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</si>
  <si>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</si>
  <si>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</si>
  <si>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</si>
  <si>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</si>
  <si>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</si>
  <si>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</si>
  <si>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</si>
  <si>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</si>
  <si>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</si>
  <si>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</si>
  <si>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</si>
  <si>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</si>
  <si>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</si>
  <si>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</si>
  <si>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</si>
  <si>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</si>
  <si>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</si>
  <si>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</si>
  <si>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</si>
  <si>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</si>
  <si>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</si>
  <si>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</si>
  <si>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</si>
  <si>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</si>
  <si>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</si>
  <si>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</si>
  <si>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</si>
  <si>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</si>
  <si>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</si>
  <si>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</si>
  <si>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</si>
  <si>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</si>
  <si>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</si>
  <si>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</si>
  <si>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</si>
  <si>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</si>
  <si>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</si>
  <si>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</si>
  <si>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</si>
  <si>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</si>
  <si>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</si>
  <si>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</si>
  <si>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</si>
  <si>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</si>
  <si>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</si>
  <si>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</si>
  <si>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</si>
  <si>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</si>
  <si>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</si>
  <si>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</si>
  <si>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</si>
  <si>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</si>
  <si>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</si>
  <si>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</si>
  <si>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</si>
  <si>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</si>
  <si>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</si>
  <si>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</si>
  <si>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</si>
  <si>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</si>
  <si>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</si>
  <si>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</si>
  <si>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</si>
  <si>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</si>
  <si>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</si>
  <si>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</si>
  <si>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</si>
  <si>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</si>
  <si>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</si>
  <si>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</si>
  <si>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</si>
  <si>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</si>
  <si>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</si>
  <si>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</si>
  <si>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</si>
  <si>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</si>
  <si>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</si>
  <si>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</si>
  <si>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</si>
  <si>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</si>
  <si>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</si>
  <si>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</si>
  <si>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</si>
  <si>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</si>
  <si>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</si>
  <si>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</si>
  <si>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</si>
  <si>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</si>
  <si>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</si>
  <si>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</si>
  <si>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</si>
  <si>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</si>
  <si>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</si>
  <si>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</si>
  <si>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</si>
  <si>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</si>
  <si>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</si>
  <si>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</si>
  <si>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</si>
  <si>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</si>
  <si>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</si>
  <si>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</si>
  <si>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</si>
  <si>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</si>
  <si>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</si>
  <si>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</si>
  <si>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</si>
  <si>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</si>
  <si>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</si>
  <si>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</si>
  <si>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</si>
  <si>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</si>
  <si>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</si>
  <si>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</si>
  <si>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</si>
  <si>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</si>
  <si>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</si>
  <si>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</si>
  <si>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</si>
  <si>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</si>
  <si>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</si>
  <si>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</si>
  <si>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</si>
  <si>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</si>
  <si>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</si>
  <si>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</si>
  <si>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</si>
  <si>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</si>
  <si>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</si>
  <si>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</si>
  <si>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</si>
  <si>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</si>
  <si>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</si>
  <si>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</si>
  <si>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</si>
  <si>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</si>
  <si>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</si>
  <si>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</si>
  <si>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</si>
  <si>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</si>
  <si>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</si>
  <si>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</si>
  <si>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</si>
  <si>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</si>
  <si>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</si>
  <si>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</si>
  <si>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</si>
  <si>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</si>
  <si>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</si>
  <si>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</si>
  <si>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</si>
  <si>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</si>
  <si>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</si>
  <si>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</si>
  <si>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</si>
  <si>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</si>
  <si>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</si>
  <si>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</si>
  <si>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</si>
  <si>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</si>
  <si>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</si>
  <si>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</si>
  <si>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</si>
  <si>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</si>
  <si>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</si>
  <si>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</si>
  <si>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</si>
  <si>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</si>
  <si>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</si>
  <si>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</si>
  <si>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</si>
  <si>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</si>
  <si>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</si>
  <si>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</si>
  <si>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</si>
  <si>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</si>
  <si>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</si>
  <si>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</si>
  <si>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</si>
  <si>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</si>
  <si>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</si>
  <si>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</si>
  <si>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</si>
  <si>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</si>
  <si>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</si>
  <si>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</si>
  <si>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</si>
  <si>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</si>
  <si>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</si>
  <si>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</si>
  <si>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</si>
  <si>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</si>
  <si>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</si>
  <si>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</si>
  <si>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</si>
  <si>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</si>
  <si>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</si>
  <si>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</si>
  <si>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</si>
  <si>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</si>
  <si>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</si>
  <si>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</si>
  <si>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</si>
  <si>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</si>
  <si>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</si>
  <si>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</si>
  <si>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</si>
  <si>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</si>
  <si>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</si>
  <si>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</si>
  <si>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</si>
  <si>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</si>
  <si>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</si>
  <si>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</si>
  <si>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</si>
  <si>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</si>
  <si>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</si>
  <si>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</si>
  <si>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</si>
  <si>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</si>
  <si>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</si>
  <si>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</si>
  <si>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</si>
  <si>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</si>
  <si>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</si>
  <si>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</si>
  <si>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</si>
  <si>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</si>
  <si>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</si>
  <si>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</si>
  <si>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</si>
  <si>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</si>
  <si>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</si>
  <si>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</si>
  <si>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</si>
  <si>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</si>
  <si>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</si>
  <si>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</si>
  <si>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</si>
  <si>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</si>
  <si>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</si>
  <si>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</si>
  <si>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</si>
  <si>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</si>
  <si>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</si>
  <si>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</si>
  <si>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</si>
  <si>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</si>
  <si>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</si>
  <si>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</si>
  <si>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</si>
  <si>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</si>
  <si>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</si>
  <si>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</si>
  <si>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</si>
  <si>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</si>
  <si>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</si>
  <si>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</si>
  <si>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</si>
  <si>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</si>
  <si>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</si>
  <si>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</si>
  <si>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</si>
  <si>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</si>
  <si>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</si>
  <si>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</si>
  <si>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</si>
  <si>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</si>
  <si>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</si>
  <si>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</si>
  <si>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</si>
  <si>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</si>
  <si>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</si>
  <si>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</si>
  <si>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</si>
  <si>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</si>
  <si>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</si>
  <si>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</si>
  <si>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</si>
  <si>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</si>
  <si>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</si>
  <si>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</si>
  <si>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</si>
  <si>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</si>
  <si>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</si>
  <si>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</si>
  <si>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</si>
  <si>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</si>
  <si>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</si>
  <si>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</si>
  <si>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</si>
  <si>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</si>
  <si>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</si>
  <si>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</si>
  <si>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</si>
  <si>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</si>
  <si>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</si>
  <si>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</si>
  <si>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</si>
  <si>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</si>
  <si>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</si>
  <si>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</si>
  <si>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</si>
  <si>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</si>
  <si>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</si>
  <si>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</si>
  <si>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</si>
  <si>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</si>
  <si>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</si>
  <si>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</si>
  <si>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</si>
  <si>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</si>
  <si>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</si>
  <si>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</si>
  <si>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</si>
  <si>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</si>
  <si>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</si>
  <si>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</si>
  <si>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</si>
  <si>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</si>
  <si>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</si>
  <si>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</si>
  <si>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</si>
  <si>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</si>
  <si>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</si>
  <si>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</si>
  <si>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</si>
  <si>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</si>
  <si>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</si>
  <si>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</si>
  <si>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</si>
  <si>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</si>
  <si>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</si>
  <si>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</si>
  <si>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</si>
  <si>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</si>
  <si>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</si>
  <si>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</si>
  <si>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</si>
  <si>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</si>
  <si>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</si>
  <si>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</si>
  <si>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</si>
  <si>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</si>
  <si>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</si>
  <si>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</si>
  <si>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</si>
  <si>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</si>
  <si>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</si>
  <si>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</si>
  <si>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</si>
  <si>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</si>
  <si>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</si>
  <si>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</si>
  <si>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</si>
  <si>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</si>
  <si>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</si>
  <si>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</si>
  <si>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</si>
  <si>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</si>
  <si>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</si>
  <si>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</si>
  <si>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</si>
  <si>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</si>
  <si>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</si>
  <si>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</si>
  <si>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</si>
  <si>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</si>
  <si>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</si>
  <si>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</si>
  <si>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</si>
  <si>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</si>
  <si>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</si>
  <si>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</si>
  <si>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</si>
  <si>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</si>
  <si>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</si>
  <si>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</si>
  <si>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</si>
  <si>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</si>
  <si>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</si>
  <si>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</si>
  <si>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</si>
  <si>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</si>
  <si>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</si>
  <si>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</si>
  <si>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</si>
  <si>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</si>
  <si>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</si>
  <si>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</si>
  <si>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</si>
  <si>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</si>
  <si>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</si>
  <si>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</si>
  <si>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</si>
  <si>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</si>
  <si>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</si>
  <si>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</si>
  <si>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</si>
  <si>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</si>
  <si>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</si>
  <si>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</si>
  <si>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</si>
  <si>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</si>
  <si>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</si>
  <si>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</si>
  <si>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</si>
  <si>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</si>
  <si>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</si>
  <si>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</si>
  <si>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</si>
  <si>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</si>
  <si>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</si>
  <si>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</si>
  <si>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</si>
  <si>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</si>
  <si>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</si>
  <si>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</si>
  <si>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</si>
  <si>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</si>
  <si>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</si>
  <si>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</si>
  <si>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</si>
  <si>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</si>
  <si>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</si>
  <si>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</si>
  <si>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</si>
  <si>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</si>
  <si>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</si>
  <si>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</si>
  <si>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</si>
  <si>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</si>
  <si>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</si>
  <si>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</si>
  <si>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</si>
  <si>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</si>
  <si>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</si>
  <si>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</si>
  <si>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</si>
  <si>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</si>
  <si>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</si>
  <si>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</si>
  <si>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</si>
  <si>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</si>
  <si>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</si>
  <si>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</si>
  <si>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</si>
  <si>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</si>
  <si>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</si>
  <si>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</si>
  <si>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</si>
  <si>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</si>
  <si>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</si>
  <si>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</si>
  <si>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</si>
  <si>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</si>
  <si>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</si>
  <si>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</si>
  <si>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</si>
  <si>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</si>
  <si>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</si>
  <si>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</si>
  <si>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</si>
  <si>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</si>
  <si>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</si>
  <si>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</si>
  <si>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</si>
  <si>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</si>
  <si>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</si>
  <si>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</si>
  <si>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</si>
  <si>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</si>
  <si>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</si>
  <si>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</si>
  <si>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</si>
  <si>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</si>
  <si>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</si>
  <si>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</si>
  <si>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</si>
  <si>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</si>
  <si>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</si>
  <si>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</si>
  <si>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</si>
  <si>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</si>
  <si>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</si>
  <si>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</si>
  <si>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</si>
  <si>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</si>
  <si>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</si>
  <si>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</si>
  <si>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</si>
  <si>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</si>
  <si>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</si>
  <si>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</si>
  <si>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</si>
  <si>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</si>
  <si>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</si>
  <si>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</si>
  <si>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</si>
  <si>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</si>
  <si>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</si>
  <si>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</si>
  <si>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</si>
  <si>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</si>
  <si>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</si>
  <si>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</si>
  <si>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</si>
  <si>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</si>
  <si>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</si>
  <si>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</si>
  <si>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</si>
  <si>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</si>
  <si>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</si>
  <si>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</si>
  <si>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</si>
  <si>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</si>
  <si>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</si>
  <si>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</si>
  <si>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</si>
  <si>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</si>
  <si>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</si>
  <si>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</si>
  <si>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</si>
  <si>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</si>
  <si>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</si>
  <si>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</si>
  <si>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</si>
  <si>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</si>
  <si>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</si>
  <si>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</si>
  <si>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</si>
  <si>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</si>
  <si>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</si>
  <si>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</si>
  <si>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</si>
  <si>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</si>
  <si>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</si>
  <si>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</si>
  <si>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</si>
  <si>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</si>
  <si>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</si>
  <si>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</si>
  <si>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</si>
  <si>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</si>
  <si>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</si>
  <si>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</si>
  <si>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</si>
  <si>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</si>
  <si>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</si>
  <si>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</si>
  <si>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</si>
  <si>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</si>
  <si>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</si>
  <si>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</si>
  <si>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</si>
  <si>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</si>
  <si>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</si>
  <si>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</si>
  <si>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</si>
  <si>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</si>
  <si>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</si>
  <si>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</si>
  <si>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</si>
  <si>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</si>
  <si>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</si>
  <si>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</si>
  <si>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</si>
  <si>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</si>
  <si>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</si>
  <si>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</si>
  <si>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</si>
  <si>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</si>
  <si>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</si>
  <si>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</si>
  <si>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</si>
  <si>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</si>
  <si>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</si>
  <si>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</si>
  <si>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</si>
  <si>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</si>
  <si>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</si>
  <si>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</si>
  <si>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</si>
  <si>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</si>
  <si>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</si>
  <si>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</si>
  <si>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</si>
  <si>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</si>
  <si>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</si>
  <si>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</si>
  <si>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</si>
  <si>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</si>
  <si>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</si>
  <si>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</si>
  <si>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</si>
  <si>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</si>
  <si>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</si>
  <si>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</si>
  <si>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</si>
  <si>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</si>
  <si>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</si>
  <si>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</si>
  <si>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</si>
  <si>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</si>
  <si>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</si>
  <si>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</si>
  <si>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</si>
  <si>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</si>
  <si>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</si>
  <si>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</si>
  <si>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</si>
  <si>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</si>
  <si>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</si>
  <si>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</si>
  <si>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</si>
  <si>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</si>
  <si>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</si>
  <si>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</si>
  <si>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</si>
  <si>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</si>
  <si>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</si>
  <si>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</si>
  <si>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</si>
  <si>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</si>
  <si>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</si>
  <si>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</si>
  <si>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</si>
  <si>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</si>
  <si>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</si>
  <si>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</si>
  <si>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</si>
  <si>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</si>
  <si>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</si>
  <si>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</si>
  <si>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</si>
  <si>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</si>
  <si>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</si>
  <si>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</si>
  <si>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</si>
  <si>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</si>
  <si>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</si>
  <si>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</si>
  <si>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</si>
  <si>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</si>
  <si>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</si>
  <si>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</si>
  <si>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</si>
  <si>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</si>
  <si>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</si>
  <si>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</si>
  <si>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</si>
  <si>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</si>
  <si>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</si>
  <si>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</si>
  <si>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</si>
  <si>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</si>
  <si>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</si>
  <si>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</si>
  <si>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</si>
  <si>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</si>
  <si>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</si>
  <si>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</si>
  <si>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</si>
  <si>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</si>
  <si>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</si>
  <si>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</si>
  <si>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</si>
  <si>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</si>
  <si>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</si>
  <si>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</si>
  <si>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</si>
  <si>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</si>
  <si>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</si>
  <si>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</si>
  <si>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</si>
  <si>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</si>
  <si>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</si>
  <si>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</si>
  <si>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</si>
  <si>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</si>
  <si>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</si>
  <si>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</si>
  <si>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</si>
  <si>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</si>
  <si>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</si>
  <si>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</si>
  <si>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</si>
  <si>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</si>
  <si>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</si>
  <si>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</si>
  <si>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</si>
  <si>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</si>
  <si>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</si>
  <si>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</si>
  <si>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</si>
  <si>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</si>
  <si>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</si>
  <si>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</si>
  <si>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</si>
  <si>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</si>
  <si>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</si>
  <si>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</si>
  <si>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</si>
  <si>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</si>
  <si>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</si>
  <si>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</si>
  <si>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</si>
  <si>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</si>
  <si>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</si>
  <si>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</si>
  <si>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</si>
  <si>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</si>
  <si>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</si>
  <si>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</si>
  <si>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</si>
  <si>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</si>
  <si>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</si>
  <si>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</si>
  <si>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</si>
  <si>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</si>
  <si>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</si>
  <si>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</si>
  <si>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</si>
  <si>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</si>
  <si>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</si>
  <si>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</si>
  <si>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</si>
  <si>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</si>
  <si>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</si>
  <si>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</si>
  <si>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</si>
  <si>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</si>
  <si>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</si>
  <si>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</si>
  <si>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</si>
  <si>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</si>
  <si>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</si>
  <si>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</si>
  <si>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</si>
  <si>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</si>
  <si>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</si>
  <si>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</si>
  <si>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</si>
  <si>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</si>
  <si>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</si>
  <si>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</si>
  <si>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</si>
  <si>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</si>
  <si>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</si>
  <si>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</si>
  <si>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</si>
  <si>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</si>
  <si>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</si>
  <si>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</si>
  <si>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</si>
  <si>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</si>
  <si>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</si>
  <si>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</si>
  <si>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</si>
  <si>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</si>
  <si>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</si>
  <si>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</si>
  <si>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</si>
  <si>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</si>
  <si>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</si>
  <si>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</si>
  <si>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</si>
  <si>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</si>
  <si>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</si>
  <si>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</si>
  <si>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</si>
  <si>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</si>
  <si>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</si>
  <si>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</si>
  <si>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</si>
  <si>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</si>
  <si>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</si>
  <si>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</si>
  <si>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</si>
  <si>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</si>
  <si>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</si>
  <si>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</si>
  <si>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</si>
  <si>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</si>
  <si>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</si>
  <si>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</si>
  <si>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</si>
  <si>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</si>
  <si>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</si>
  <si>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</si>
  <si>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</si>
  <si>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</si>
  <si>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</si>
  <si>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</si>
  <si>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</si>
  <si>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</si>
  <si>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</si>
  <si>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</si>
  <si>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</si>
  <si>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</si>
  <si>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</si>
  <si>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</si>
  <si>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</si>
  <si>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</si>
  <si>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</si>
  <si>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</si>
  <si>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</si>
  <si>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</si>
  <si>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</si>
  <si>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</si>
  <si>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</si>
  <si>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</si>
  <si>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</si>
  <si>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</si>
  <si>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</si>
  <si>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</si>
  <si>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</si>
  <si>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</si>
  <si>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</si>
  <si>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</si>
  <si>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</si>
  <si>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</si>
  <si>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</si>
  <si>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</si>
  <si>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</si>
  <si>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</si>
  <si>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</si>
  <si>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</si>
  <si>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</si>
  <si>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</si>
  <si>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</si>
  <si>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</si>
  <si>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</si>
  <si>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</si>
  <si>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</si>
  <si>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</si>
  <si>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</si>
  <si>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</si>
  <si>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</si>
  <si>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</si>
  <si>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</si>
  <si>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</si>
  <si>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</si>
  <si>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</si>
  <si>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</si>
  <si>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</si>
  <si>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</si>
  <si>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</si>
  <si>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</si>
  <si>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</si>
  <si>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</si>
  <si>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</si>
  <si>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</si>
  <si>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</si>
  <si>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</si>
  <si>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</si>
  <si>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</si>
  <si>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</si>
  <si>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</si>
  <si>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</si>
  <si>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</si>
  <si>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</si>
  <si>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</si>
  <si>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</si>
  <si>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</si>
  <si>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</si>
  <si>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</si>
  <si>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</si>
  <si>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</si>
  <si>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</si>
  <si>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</si>
  <si>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</si>
  <si>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</si>
  <si>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</si>
  <si>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</si>
  <si>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</si>
  <si>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</si>
  <si>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</si>
  <si>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</si>
  <si>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</si>
  <si>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</si>
  <si>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</si>
  <si>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</si>
  <si>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</si>
  <si>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</si>
  <si>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</si>
  <si>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</si>
  <si>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</si>
  <si>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</si>
  <si>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</si>
  <si>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</si>
  <si>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</si>
  <si>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</si>
  <si>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</si>
  <si>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</si>
  <si>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</si>
  <si>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</si>
  <si>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</si>
  <si>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</si>
  <si>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</si>
  <si>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</si>
  <si>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</si>
  <si>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</si>
  <si>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</si>
  <si>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</si>
  <si>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</si>
  <si>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</si>
  <si>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</si>
  <si>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</si>
  <si>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</si>
  <si>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</si>
  <si>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</si>
  <si>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</si>
  <si>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</si>
  <si>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</si>
  <si>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</si>
  <si>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</si>
  <si>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</si>
  <si>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</si>
  <si>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</si>
  <si>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</si>
  <si>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</si>
  <si>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</si>
  <si>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</si>
  <si>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</si>
  <si>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</si>
  <si>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</si>
  <si>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</si>
  <si>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</si>
  <si>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</si>
  <si>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</si>
  <si>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</si>
  <si>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</si>
  <si>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</si>
  <si>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</si>
  <si>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</si>
  <si>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</si>
  <si>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</si>
  <si>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</si>
  <si>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</si>
  <si>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</si>
  <si>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</si>
  <si>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</si>
  <si>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</si>
  <si>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</si>
  <si>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</si>
  <si>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</si>
  <si>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</si>
  <si>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</si>
  <si>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</si>
  <si>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</si>
  <si>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</si>
  <si>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</si>
  <si>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</si>
  <si>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</si>
  <si>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</si>
  <si>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</si>
  <si>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</si>
  <si>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</si>
  <si>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</si>
  <si>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</si>
  <si>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</si>
  <si>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</si>
  <si>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</si>
  <si>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</si>
  <si>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</si>
  <si>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</si>
  <si>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</si>
  <si>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</si>
  <si>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</si>
  <si>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</si>
  <si>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</si>
  <si>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</si>
  <si>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</si>
  <si>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</si>
  <si>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</si>
  <si>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</si>
  <si>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</si>
  <si>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</si>
  <si>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</si>
  <si>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</si>
  <si>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</si>
  <si>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</si>
  <si>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</si>
  <si>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</si>
  <si>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</si>
  <si>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</si>
  <si>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</si>
  <si>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</si>
  <si>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</si>
  <si>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</si>
  <si>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</si>
  <si>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</si>
  <si>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</si>
  <si>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</si>
  <si>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</si>
  <si>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</si>
  <si>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</si>
  <si>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</si>
  <si>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</si>
  <si>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</si>
  <si>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</si>
  <si>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</si>
  <si>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</si>
  <si>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</si>
  <si>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</si>
  <si>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</si>
  <si>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</si>
  <si>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</si>
  <si>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</si>
  <si>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</si>
  <si>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</si>
  <si>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</si>
  <si>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</si>
  <si>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</si>
  <si>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</si>
  <si>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</si>
  <si>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</si>
  <si>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</si>
  <si>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</si>
  <si>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</si>
  <si>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</si>
  <si>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</si>
  <si>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</si>
  <si>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</si>
  <si>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</si>
  <si>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</si>
  <si>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</si>
  <si>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</si>
  <si>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</si>
  <si>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</si>
  <si>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</si>
  <si>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</si>
  <si>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</si>
  <si>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</si>
  <si>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</si>
  <si>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</si>
  <si>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</si>
  <si>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</si>
  <si>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</si>
  <si>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</si>
  <si>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</si>
  <si>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</si>
  <si>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</si>
  <si>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</si>
  <si>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</si>
  <si>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</si>
  <si>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</si>
  <si>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</si>
  <si>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</si>
  <si>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</si>
  <si>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</si>
  <si>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</si>
  <si>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</si>
  <si>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</si>
  <si>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</si>
  <si>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</si>
  <si>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</si>
  <si>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</si>
  <si>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</si>
  <si>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</si>
  <si>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</si>
  <si>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</si>
  <si>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</si>
  <si>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</si>
  <si>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</si>
  <si>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</si>
  <si>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</si>
  <si>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</si>
  <si>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</si>
  <si>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</si>
  <si>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</si>
  <si>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</si>
  <si>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</si>
  <si>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</si>
  <si>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</si>
  <si>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</si>
  <si>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</si>
  <si>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</si>
  <si>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</si>
  <si>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</si>
  <si>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</si>
  <si>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</si>
  <si>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</si>
  <si>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</si>
  <si>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</si>
  <si>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</si>
  <si>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</si>
  <si>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</si>
  <si>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</si>
  <si>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</si>
  <si>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</si>
  <si>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</si>
  <si>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</si>
  <si>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</si>
  <si>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</si>
  <si>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</si>
  <si>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</si>
  <si>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</si>
  <si>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</si>
  <si>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</si>
  <si>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</si>
  <si>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</si>
  <si>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</si>
  <si>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</si>
  <si>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</si>
  <si>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</si>
  <si>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</si>
  <si>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</si>
  <si>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</si>
  <si>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</si>
  <si>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</si>
  <si>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</si>
  <si>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</si>
  <si>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</si>
  <si>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</si>
  <si>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</si>
  <si>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</si>
  <si>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</si>
  <si>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</si>
  <si>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</si>
  <si>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</si>
  <si>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</si>
  <si>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</si>
  <si>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</si>
  <si>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</si>
  <si>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</si>
  <si>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</si>
  <si>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</si>
  <si>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</si>
  <si>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</si>
  <si>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</si>
  <si>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</si>
  <si>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</si>
  <si>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</si>
  <si>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</si>
  <si>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</si>
  <si>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</si>
  <si>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</si>
  <si>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</si>
  <si>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</si>
  <si>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</si>
  <si>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</si>
  <si>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</si>
  <si>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</si>
  <si>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</si>
  <si>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</si>
  <si>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</si>
  <si>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</si>
  <si>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</si>
  <si>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</si>
  <si>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</si>
  <si>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</si>
  <si>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</si>
  <si>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</si>
  <si>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</si>
  <si>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</si>
  <si>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</si>
  <si>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</si>
  <si>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</si>
  <si>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</si>
  <si>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</si>
  <si>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</si>
  <si>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</si>
  <si>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</si>
  <si>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</si>
  <si>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</si>
  <si>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</si>
  <si>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</si>
  <si>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</si>
  <si>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</si>
  <si>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</si>
  <si>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</si>
  <si>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</si>
  <si>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</si>
  <si>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</si>
  <si>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</si>
  <si>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</si>
  <si>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</si>
  <si>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</si>
  <si>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</si>
  <si>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</si>
  <si>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</si>
  <si>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</si>
  <si>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</si>
  <si>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</si>
  <si>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</si>
  <si>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</si>
  <si>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</si>
  <si>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</si>
  <si>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</si>
  <si>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</si>
  <si>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</si>
  <si>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</si>
  <si>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</si>
  <si>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</si>
  <si>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</si>
  <si>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</si>
  <si>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</si>
  <si>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</si>
  <si>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</si>
  <si>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</si>
  <si>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</si>
  <si>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</si>
  <si>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</si>
  <si>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</si>
  <si>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</si>
  <si>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</si>
  <si>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</si>
  <si>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</si>
  <si>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</si>
  <si>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</si>
  <si>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</si>
  <si>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</si>
  <si>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</si>
  <si>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</si>
  <si>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</si>
  <si>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</si>
  <si>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</si>
  <si>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</si>
  <si>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</si>
  <si>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</si>
  <si>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</si>
  <si>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</si>
  <si>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</si>
  <si>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</si>
  <si>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</si>
  <si>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</si>
  <si>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</si>
  <si>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</si>
  <si>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</si>
  <si>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</si>
  <si>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</si>
  <si>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</si>
  <si>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</si>
  <si>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</si>
  <si>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</si>
  <si>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</si>
  <si>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</si>
  <si>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</si>
  <si>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</si>
  <si>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</si>
  <si>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</si>
  <si>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</si>
  <si>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</si>
  <si>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</si>
  <si>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</si>
  <si>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</si>
  <si>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</si>
  <si>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</si>
  <si>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</si>
  <si>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</si>
  <si>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</si>
  <si>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</si>
  <si>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</si>
  <si>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</si>
  <si>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</si>
  <si>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</si>
  <si>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</si>
  <si>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</si>
  <si>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</si>
  <si>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</si>
  <si>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</si>
  <si>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</si>
  <si>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</si>
  <si>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</si>
  <si>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</si>
  <si>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</si>
  <si>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</si>
  <si>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</si>
  <si>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</si>
  <si>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</si>
  <si>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</si>
  <si>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</si>
  <si>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</si>
  <si>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</si>
  <si>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</si>
  <si>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</si>
  <si>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</si>
  <si>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</si>
  <si>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</si>
  <si>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</si>
  <si>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</si>
  <si>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</si>
  <si>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</si>
  <si>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</si>
  <si>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</si>
  <si>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</si>
  <si>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</si>
  <si>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</si>
  <si>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</si>
  <si>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</si>
  <si>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</si>
  <si>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</si>
  <si>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</si>
  <si>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</si>
  <si>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</si>
  <si>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</si>
  <si>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</si>
  <si>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</si>
  <si>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</si>
  <si>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</si>
  <si>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</si>
  <si>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</si>
  <si>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</si>
  <si>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</si>
  <si>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</si>
  <si>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</si>
  <si>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</si>
  <si>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</si>
  <si>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</si>
  <si>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</si>
  <si>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</si>
  <si>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</si>
  <si>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</si>
  <si>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</si>
  <si>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</si>
  <si>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</si>
  <si>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</si>
  <si>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</si>
  <si>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</si>
  <si>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</si>
  <si>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</si>
  <si>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</si>
  <si>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</si>
  <si>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</si>
  <si>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</si>
  <si>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</si>
  <si>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</si>
  <si>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</si>
  <si>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</si>
  <si>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</si>
  <si>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</si>
  <si>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</si>
  <si>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</si>
  <si>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</si>
  <si>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</si>
  <si>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</si>
  <si>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</si>
  <si>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</si>
  <si>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</si>
  <si>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</si>
  <si>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</si>
  <si>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</si>
  <si>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</si>
  <si>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</si>
  <si>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</si>
  <si>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</si>
  <si>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</si>
  <si>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</si>
  <si>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</si>
  <si>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</si>
  <si>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</si>
  <si>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</si>
  <si>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</si>
  <si>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</si>
  <si>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</si>
  <si>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</si>
  <si>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</si>
  <si>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</si>
  <si>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</si>
  <si>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</si>
  <si>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</si>
  <si>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</si>
  <si>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</si>
  <si>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</si>
  <si>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</si>
  <si>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</si>
  <si>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</si>
  <si>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</si>
  <si>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</si>
  <si>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</si>
  <si>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</si>
  <si>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</si>
  <si>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</si>
  <si>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</si>
  <si>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</si>
  <si>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</si>
  <si>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</si>
  <si>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</si>
  <si>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</si>
  <si>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</si>
  <si>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</si>
  <si>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</si>
  <si>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</si>
  <si>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</si>
  <si>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</si>
  <si>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</si>
  <si>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</si>
  <si>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</si>
  <si>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</si>
  <si>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</si>
  <si>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</si>
  <si>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</si>
  <si>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</si>
  <si>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</si>
  <si>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</si>
  <si>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</si>
  <si>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</si>
  <si>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</si>
  <si>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</si>
  <si>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</si>
  <si>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</si>
  <si>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</si>
  <si>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</si>
  <si>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</si>
  <si>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</si>
  <si>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</si>
  <si>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</si>
  <si>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</si>
  <si>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</si>
  <si>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</si>
  <si>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</si>
  <si>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</si>
  <si>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</si>
  <si>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</si>
  <si>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</si>
  <si>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</si>
  <si>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</si>
  <si>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</si>
  <si>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</si>
  <si>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</si>
  <si>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</si>
  <si>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</si>
  <si>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</si>
  <si>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</si>
  <si>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</si>
  <si>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</si>
  <si>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</si>
  <si>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</si>
  <si>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</si>
  <si>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</si>
  <si>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</si>
  <si>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</si>
  <si>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</si>
  <si>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</si>
  <si>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</si>
  <si>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</si>
  <si>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</si>
  <si>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</si>
  <si>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</si>
  <si>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</si>
  <si>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</si>
  <si>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</si>
  <si>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</si>
  <si>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</si>
  <si>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</si>
  <si>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</si>
  <si>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</si>
  <si>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</si>
  <si>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</si>
  <si>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</si>
  <si>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</si>
  <si>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</si>
  <si>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</si>
  <si>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</si>
  <si>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</si>
  <si>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</si>
  <si>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</si>
  <si>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</si>
  <si>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</si>
  <si>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</si>
  <si>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</si>
  <si>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</si>
  <si>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</si>
  <si>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</si>
  <si>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</si>
  <si>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</si>
  <si>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</si>
  <si>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</si>
  <si>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</si>
  <si>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</si>
  <si>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</si>
  <si>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</si>
  <si>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</si>
  <si>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</si>
  <si>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</si>
  <si>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</si>
  <si>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</si>
  <si>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</si>
  <si>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</si>
  <si>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</si>
  <si>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</si>
  <si>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</si>
  <si>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</si>
  <si>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</si>
  <si>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</si>
  <si>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</si>
  <si>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</si>
  <si>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</si>
  <si>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</si>
  <si>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</si>
  <si>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</si>
  <si>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</si>
  <si>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</si>
  <si>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</si>
  <si>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</si>
  <si>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</si>
  <si>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</si>
  <si>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</si>
  <si>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</si>
  <si>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</si>
  <si>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</si>
  <si>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</si>
  <si>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</si>
  <si>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</si>
  <si>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</si>
  <si>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</si>
  <si>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</si>
  <si>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</si>
  <si>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</si>
  <si>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</si>
  <si>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</si>
  <si>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</si>
  <si>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</si>
  <si>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</si>
  <si>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</si>
  <si>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</si>
  <si>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</si>
  <si>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</si>
  <si>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</si>
  <si>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</si>
  <si>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</si>
  <si>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</si>
  <si>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</si>
  <si>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</si>
  <si>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</si>
  <si>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</si>
  <si>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</si>
  <si>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</si>
  <si>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</si>
  <si>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</si>
  <si>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</si>
  <si>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</si>
  <si>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</si>
  <si>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</si>
  <si>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</si>
  <si>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</si>
  <si>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</si>
  <si>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</si>
  <si>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</si>
  <si>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</si>
  <si>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</si>
  <si>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</si>
  <si>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</si>
  <si>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</si>
  <si>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</si>
  <si>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</si>
  <si>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</si>
  <si>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</si>
  <si>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</si>
  <si>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</si>
  <si>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</si>
  <si>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</si>
  <si>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</si>
  <si>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</si>
  <si>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</si>
  <si>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</si>
  <si>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</si>
  <si>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</si>
  <si>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</si>
  <si>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</si>
  <si>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</si>
  <si>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</si>
  <si>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</si>
  <si>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</si>
  <si>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</si>
  <si>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</si>
  <si>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</si>
  <si>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</si>
  <si>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</si>
  <si>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</si>
  <si>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</si>
  <si>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</si>
  <si>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</si>
  <si>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</si>
  <si>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</si>
  <si>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</si>
  <si>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</si>
  <si>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</si>
  <si>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</si>
  <si>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</si>
  <si>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</si>
  <si>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</si>
  <si>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</si>
  <si>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</si>
  <si>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</si>
  <si>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</si>
  <si>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</si>
  <si>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</si>
  <si>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</si>
  <si>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</si>
  <si>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</si>
  <si>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</si>
  <si>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</si>
  <si>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</si>
  <si>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</si>
  <si>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</si>
  <si>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</si>
  <si>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</si>
  <si>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</si>
  <si>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</si>
  <si>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</si>
  <si>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</si>
  <si>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</si>
  <si>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</si>
  <si>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</si>
  <si>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</si>
  <si>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</si>
  <si>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</si>
  <si>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</si>
  <si>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</si>
  <si>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</si>
  <si>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</si>
  <si>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</si>
  <si>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</si>
  <si>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</si>
  <si>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</si>
  <si>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</si>
  <si>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</si>
  <si>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</si>
  <si>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</si>
  <si>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</si>
  <si>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</si>
  <si>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</si>
  <si>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</si>
  <si>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</si>
  <si>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</si>
  <si>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</si>
  <si>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</si>
  <si>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</si>
  <si>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</si>
  <si>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</si>
  <si>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</si>
  <si>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</si>
  <si>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</si>
  <si>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</si>
  <si>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</si>
  <si>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</si>
  <si>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</si>
  <si>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</si>
  <si>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</si>
  <si>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</si>
  <si>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</si>
  <si>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</si>
  <si>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</si>
  <si>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</si>
  <si>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</si>
  <si>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</si>
  <si>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</si>
  <si>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</si>
  <si>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</si>
  <si>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</si>
  <si>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</si>
  <si>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</si>
  <si>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</si>
  <si>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</si>
  <si>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</si>
  <si>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</si>
  <si>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</si>
  <si>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</si>
  <si>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</si>
  <si>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</si>
  <si>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</si>
  <si>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</si>
  <si>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</si>
  <si>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</si>
  <si>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</si>
  <si>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</si>
  <si>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</si>
  <si>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</si>
  <si>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</si>
  <si>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</si>
  <si>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</si>
  <si>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</si>
  <si>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</si>
  <si>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</si>
  <si>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</si>
  <si>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</si>
  <si>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</si>
  <si>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</si>
  <si>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</si>
  <si>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</si>
  <si>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</si>
  <si>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</si>
  <si>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</si>
  <si>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</si>
  <si>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</si>
  <si>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</si>
  <si>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</si>
  <si>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</si>
  <si>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</si>
  <si>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</si>
  <si>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</si>
  <si>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</si>
  <si>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</si>
  <si>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</si>
  <si>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</si>
  <si>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</si>
  <si>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</si>
  <si>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</si>
  <si>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</si>
  <si>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</si>
  <si>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</si>
  <si>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</si>
  <si>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</si>
  <si>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</si>
  <si>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</si>
  <si>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</si>
  <si>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</si>
  <si>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</si>
  <si>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</si>
  <si>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</si>
  <si>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</si>
  <si>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</si>
  <si>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</si>
  <si>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</si>
  <si>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</si>
  <si>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</si>
  <si>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</si>
  <si>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</si>
  <si>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</si>
  <si>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</si>
  <si>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</si>
  <si>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</si>
  <si>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</si>
  <si>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</si>
  <si>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</si>
  <si>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</si>
  <si>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</si>
  <si>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</si>
  <si>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</si>
  <si>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</si>
  <si>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</si>
  <si>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</si>
  <si>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</si>
  <si>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</si>
  <si>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</si>
  <si>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</si>
  <si>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</si>
  <si>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</si>
  <si>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</si>
  <si>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</si>
  <si>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</si>
  <si>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</si>
  <si>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</si>
  <si>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</si>
  <si>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</si>
  <si>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</si>
  <si>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</si>
  <si>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</si>
  <si>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</si>
  <si>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</si>
  <si>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</si>
  <si>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</si>
  <si>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</si>
  <si>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</si>
  <si>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</si>
  <si>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</si>
  <si>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</si>
  <si>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</si>
  <si>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</si>
  <si>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</si>
  <si>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</si>
  <si>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</si>
  <si>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</si>
  <si>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</si>
  <si>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</si>
  <si>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</si>
  <si>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</si>
  <si>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</si>
  <si>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</si>
  <si>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</si>
  <si>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</si>
  <si>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</si>
  <si>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</si>
  <si>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</si>
  <si>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</si>
  <si>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</si>
  <si>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</si>
  <si>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</si>
  <si>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</si>
  <si>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</si>
  <si>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</si>
  <si>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</si>
  <si>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</si>
  <si>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</si>
  <si>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</si>
  <si>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</si>
  <si>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</si>
  <si>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</si>
  <si>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</si>
  <si>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</si>
  <si>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</si>
  <si>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</si>
  <si>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</si>
  <si>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</si>
  <si>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</si>
  <si>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</si>
  <si>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</si>
  <si>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</si>
  <si>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</si>
  <si>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</si>
  <si>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</si>
  <si>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</si>
  <si>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</si>
  <si>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</si>
  <si>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</si>
  <si>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</si>
  <si>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</si>
  <si>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</si>
  <si>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</si>
  <si>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</si>
  <si>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</si>
  <si>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</si>
  <si>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</si>
  <si>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</si>
  <si>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</si>
  <si>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</si>
  <si>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</si>
  <si>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</si>
  <si>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</si>
  <si>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</si>
  <si>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</si>
  <si>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</si>
  <si>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</si>
  <si>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</si>
  <si>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</si>
  <si>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</si>
  <si>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</si>
  <si>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</si>
  <si>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</si>
  <si>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</si>
  <si>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</si>
  <si>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</si>
  <si>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</si>
  <si>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</si>
  <si>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</si>
  <si>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</si>
  <si>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</si>
  <si>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</si>
  <si>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</si>
  <si>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</si>
  <si>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</si>
  <si>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</si>
  <si>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</si>
  <si>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</si>
  <si>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</si>
  <si>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</si>
  <si>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</si>
  <si>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</si>
  <si>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</si>
  <si>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</si>
  <si>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</si>
  <si>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</si>
  <si>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</si>
  <si>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</si>
  <si>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</si>
  <si>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</si>
  <si>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</si>
  <si>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</si>
  <si>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</si>
  <si>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</si>
  <si>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</si>
  <si>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</si>
  <si>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</si>
  <si>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</si>
  <si>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</si>
  <si>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</si>
  <si>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</si>
  <si>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</si>
  <si>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</si>
  <si>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</si>
  <si>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</si>
  <si>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</si>
  <si>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</si>
  <si>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</si>
  <si>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</si>
  <si>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</si>
  <si>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</si>
  <si>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</si>
  <si>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</si>
  <si>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</si>
  <si>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</si>
  <si>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</si>
  <si>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</si>
  <si>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</si>
  <si>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</si>
  <si>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</si>
  <si>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</si>
  <si>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</si>
  <si>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</si>
  <si>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</si>
  <si>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</si>
  <si>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</si>
  <si>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</si>
  <si>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</si>
  <si>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</si>
  <si>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</si>
  <si>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</si>
  <si>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</si>
  <si>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</si>
  <si>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</si>
  <si>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</si>
  <si>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</si>
  <si>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</si>
  <si>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</si>
  <si>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</si>
  <si>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</si>
  <si>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</si>
  <si>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</si>
  <si>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</si>
  <si>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</si>
  <si>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</si>
  <si>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</si>
  <si>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</si>
  <si>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</si>
  <si>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</si>
  <si>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</si>
  <si>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</si>
  <si>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</si>
  <si>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</si>
  <si>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</si>
  <si>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</si>
  <si>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</si>
  <si>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</si>
  <si>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</si>
  <si>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</si>
  <si>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</si>
  <si>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</si>
  <si>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</si>
  <si>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</si>
  <si>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</si>
  <si>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</si>
  <si>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</si>
  <si>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</si>
  <si>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</si>
  <si>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</si>
  <si>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</si>
  <si>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</si>
  <si>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</si>
  <si>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</si>
  <si>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</si>
  <si>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</si>
  <si>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</si>
  <si>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</si>
  <si>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</si>
  <si>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</si>
  <si>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</si>
  <si>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</si>
  <si>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</si>
  <si>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</si>
  <si>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</si>
  <si>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</si>
  <si>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</si>
  <si>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</si>
  <si>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</si>
  <si>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</si>
  <si>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</si>
  <si>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</si>
  <si>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</si>
  <si>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</si>
  <si>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</si>
  <si>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</si>
  <si>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</si>
  <si>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</si>
  <si>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</si>
  <si>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</si>
  <si>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</si>
  <si>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</si>
  <si>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</si>
  <si>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</si>
  <si>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</si>
  <si>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</si>
  <si>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</si>
  <si>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</si>
  <si>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</si>
  <si>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</si>
  <si>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</si>
  <si>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</si>
  <si>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</si>
  <si>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</si>
  <si>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</si>
  <si>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</si>
  <si>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</si>
  <si>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</si>
  <si>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</si>
  <si>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</si>
  <si>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</si>
  <si>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</si>
  <si>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</si>
  <si>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</si>
  <si>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</si>
  <si>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</si>
  <si>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</si>
  <si>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</si>
  <si>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</si>
  <si>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</si>
  <si>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</si>
  <si>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</si>
  <si>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</si>
  <si>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</si>
  <si>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</si>
  <si>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</si>
  <si>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</si>
  <si>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</si>
  <si>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</si>
  <si>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</si>
  <si>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</si>
  <si>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</si>
  <si>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</si>
  <si>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</si>
  <si>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</si>
  <si>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</si>
  <si>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</si>
  <si>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</si>
  <si>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</si>
  <si>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</si>
  <si>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</si>
  <si>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</si>
  <si>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</si>
  <si>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</si>
  <si>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</si>
  <si>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</si>
  <si>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</si>
  <si>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</si>
  <si>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</si>
  <si>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</si>
  <si>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</si>
  <si>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</si>
  <si>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</si>
  <si>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</si>
  <si>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</si>
  <si>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</si>
  <si>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</si>
  <si>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</si>
  <si>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</si>
  <si>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</si>
  <si>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</si>
  <si>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</si>
  <si>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</si>
  <si>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</si>
  <si>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</si>
  <si>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</si>
  <si>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</si>
  <si>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</si>
  <si>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</si>
  <si>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</si>
  <si>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</si>
  <si>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</si>
  <si>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</si>
  <si>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</si>
  <si>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</si>
  <si>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</si>
  <si>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</si>
  <si>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</si>
  <si>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</si>
  <si>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</si>
  <si>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</si>
  <si>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</si>
  <si>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</si>
  <si>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</si>
  <si>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</si>
  <si>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</si>
  <si>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</si>
  <si>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</si>
  <si>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</si>
  <si>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</si>
  <si>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</si>
  <si>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</si>
  <si>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</si>
  <si>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</si>
  <si>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</si>
  <si>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</si>
  <si>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</si>
  <si>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</si>
  <si>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</si>
  <si>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</si>
  <si>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</si>
  <si>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</si>
  <si>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</si>
  <si>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</si>
  <si>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</si>
  <si>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</si>
  <si>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</si>
  <si>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</si>
  <si>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</si>
  <si>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</si>
  <si>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</si>
  <si>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</si>
  <si>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</si>
  <si>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</si>
  <si>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</si>
  <si>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</si>
  <si>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</si>
  <si>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</si>
  <si>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</si>
  <si>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</si>
  <si>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</si>
  <si>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</si>
  <si>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</si>
  <si>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</si>
  <si>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</si>
  <si>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</si>
  <si>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</si>
  <si>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</si>
  <si>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</si>
  <si>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</si>
  <si>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</si>
  <si>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</si>
  <si>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</si>
  <si>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</si>
  <si>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</si>
  <si>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</si>
  <si>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</si>
  <si>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</si>
  <si>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</si>
  <si>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</si>
  <si>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</si>
  <si>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</si>
  <si>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</si>
  <si>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</si>
  <si>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</si>
  <si>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</si>
  <si>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</si>
  <si>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</si>
  <si>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</si>
  <si>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</si>
  <si>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</si>
  <si>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</si>
  <si>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</si>
  <si>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</si>
  <si>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</si>
  <si>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</si>
  <si>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</si>
  <si>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</si>
  <si>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</si>
  <si>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</si>
  <si>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</si>
  <si>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</si>
  <si>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</si>
  <si>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</si>
  <si>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</si>
  <si>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</si>
  <si>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</si>
  <si>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</si>
  <si>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</si>
  <si>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</si>
  <si>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</si>
  <si>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</si>
  <si>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</si>
  <si>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</si>
  <si>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</si>
  <si>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</si>
  <si>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</si>
  <si>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</si>
  <si>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</si>
  <si>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</si>
  <si>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</si>
  <si>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</si>
  <si>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</si>
  <si>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</si>
  <si>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</si>
  <si>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</si>
  <si>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</si>
  <si>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</si>
  <si>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</si>
  <si>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</si>
  <si>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</si>
  <si>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</si>
  <si>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</si>
  <si>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</si>
  <si>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</si>
  <si>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</si>
  <si>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</si>
  <si>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</si>
  <si>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</si>
  <si>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</si>
  <si>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</si>
  <si>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</si>
  <si>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</si>
  <si>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</si>
  <si>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</si>
  <si>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</si>
  <si>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</si>
  <si>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</si>
  <si>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</si>
  <si>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</si>
  <si>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</si>
  <si>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</si>
  <si>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</si>
  <si>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</si>
  <si>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</si>
  <si>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</si>
  <si>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</si>
  <si>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</si>
  <si>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</si>
  <si>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</si>
  <si>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</si>
  <si>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</si>
  <si>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</si>
  <si>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</si>
  <si>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</si>
  <si>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</si>
  <si>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</si>
  <si>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</si>
  <si>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</si>
  <si>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</si>
  <si>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</si>
  <si>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</si>
  <si>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</si>
  <si>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</si>
  <si>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</si>
  <si>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</si>
  <si>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</si>
  <si>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</si>
  <si>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</si>
  <si>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</si>
  <si>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</si>
  <si>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</si>
  <si>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</si>
  <si>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</si>
  <si>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</si>
  <si>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</si>
  <si>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</si>
  <si>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</si>
  <si>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</si>
  <si>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</si>
  <si>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</si>
  <si>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</si>
  <si>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</si>
  <si>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</si>
  <si>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</si>
  <si>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</si>
  <si>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</si>
  <si>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</si>
  <si>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</si>
  <si>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</si>
  <si>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</si>
  <si>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</si>
  <si>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</si>
  <si>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</si>
  <si>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</si>
  <si>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</si>
  <si>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</si>
  <si>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</si>
  <si>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</si>
  <si>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</si>
  <si>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</si>
  <si>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</si>
  <si>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</si>
  <si>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</si>
  <si>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</si>
  <si>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</si>
  <si>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</si>
  <si>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</si>
  <si>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</si>
  <si>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</si>
  <si>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</si>
  <si>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</si>
  <si>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</si>
  <si>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</si>
  <si>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</si>
  <si>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</si>
  <si>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</si>
  <si>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</si>
  <si>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</si>
  <si>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</si>
  <si>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</si>
  <si>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</si>
  <si>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</si>
  <si>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</si>
  <si>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</si>
  <si>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</si>
  <si>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</si>
  <si>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</si>
  <si>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</si>
  <si>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</si>
  <si>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</si>
  <si>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</si>
  <si>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</si>
  <si>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</si>
  <si>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</si>
  <si>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</si>
  <si>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</si>
  <si>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</si>
  <si>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</si>
  <si>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</si>
  <si>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</si>
  <si>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</si>
  <si>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</si>
  <si>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</si>
  <si>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</si>
  <si>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</si>
  <si>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</si>
  <si>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</si>
  <si>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</si>
  <si>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</si>
  <si>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</si>
  <si>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</si>
  <si>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</si>
  <si>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</si>
  <si>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</si>
  <si>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</si>
  <si>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</si>
  <si>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</si>
  <si>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</si>
  <si>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</si>
  <si>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</si>
  <si>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</si>
  <si>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</si>
  <si>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</si>
  <si>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</si>
  <si>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</si>
  <si>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</si>
  <si>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</si>
  <si>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</si>
  <si>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</si>
  <si>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</si>
  <si>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</si>
  <si>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</si>
  <si>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</si>
  <si>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</si>
  <si>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</si>
  <si>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</si>
  <si>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</si>
  <si>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</si>
  <si>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</si>
  <si>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</si>
  <si>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</si>
  <si>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</si>
  <si>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</si>
  <si>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</si>
  <si>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</si>
  <si>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</si>
  <si>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</si>
  <si>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</si>
  <si>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</si>
  <si>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</si>
  <si>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</si>
  <si>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</si>
  <si>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</si>
  <si>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</si>
  <si>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</si>
  <si>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</si>
  <si>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</si>
  <si>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</si>
  <si>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</si>
  <si>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</si>
  <si>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</si>
  <si>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</si>
  <si>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</si>
  <si>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</si>
  <si>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</si>
  <si>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</si>
  <si>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</si>
  <si>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</si>
  <si>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</si>
  <si>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</si>
  <si>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</si>
  <si>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</si>
  <si>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</si>
  <si>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</si>
  <si>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</si>
  <si>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</si>
  <si>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</si>
  <si>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</si>
  <si>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</si>
  <si>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</si>
  <si>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</si>
  <si>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</si>
  <si>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</si>
  <si>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</si>
  <si>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</si>
  <si>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</si>
  <si>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</si>
  <si>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</si>
  <si>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</si>
  <si>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</si>
  <si>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</si>
  <si>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</si>
  <si>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</si>
  <si>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</si>
  <si>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</si>
  <si>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</si>
  <si>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</si>
  <si>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</si>
  <si>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</si>
  <si>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</si>
  <si>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</si>
  <si>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</si>
  <si>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</si>
  <si>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</si>
  <si>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</si>
  <si>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</si>
  <si>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</si>
  <si>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</si>
  <si>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</si>
  <si>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</si>
  <si>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</si>
  <si>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</si>
  <si>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</si>
  <si>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</si>
  <si>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</si>
  <si>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</si>
  <si>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</si>
  <si>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</si>
  <si>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</si>
  <si>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</si>
  <si>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</si>
  <si>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</si>
  <si>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</si>
  <si>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</si>
  <si>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</si>
  <si>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</si>
  <si>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</si>
  <si>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</si>
  <si>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</si>
  <si>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</si>
  <si>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</si>
  <si>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</si>
  <si>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</si>
  <si>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</si>
  <si>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</si>
  <si>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</si>
  <si>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</si>
  <si>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</si>
  <si>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</si>
  <si>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</si>
  <si>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</si>
  <si>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</si>
  <si>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</si>
  <si>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</si>
  <si>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</si>
  <si>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</si>
  <si>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</si>
  <si>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</si>
  <si>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</si>
  <si>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</si>
  <si>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</si>
  <si>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</si>
  <si>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</si>
  <si>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</si>
  <si>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</si>
  <si>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</si>
  <si>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</si>
  <si>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</si>
  <si>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</si>
  <si>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</si>
  <si>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</si>
  <si>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</si>
  <si>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</si>
  <si>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</si>
  <si>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</si>
  <si>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</si>
  <si>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</si>
  <si>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</si>
  <si>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</si>
  <si>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</si>
  <si>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</si>
  <si>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</si>
  <si>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</si>
  <si>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</si>
  <si>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</si>
  <si>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</si>
  <si>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</si>
  <si>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</si>
  <si>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</si>
  <si>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</si>
  <si>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</si>
  <si>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</si>
  <si>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</si>
  <si>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</si>
  <si>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</si>
  <si>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</si>
  <si>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</si>
  <si>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</si>
  <si>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</si>
  <si>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</si>
  <si>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</si>
  <si>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</si>
  <si>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</si>
  <si>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</si>
  <si>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</si>
  <si>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</si>
  <si>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</si>
  <si>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</si>
  <si>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</si>
  <si>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</si>
  <si>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</si>
  <si>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</si>
  <si>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</si>
  <si>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</si>
  <si>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</si>
  <si>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</si>
  <si>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</si>
  <si>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</si>
  <si>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</si>
  <si>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</si>
  <si>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</si>
  <si>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</si>
  <si>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</si>
  <si>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</si>
  <si>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</si>
  <si>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</si>
  <si>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</si>
  <si>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</si>
  <si>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</si>
  <si>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</si>
  <si>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</si>
  <si>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</si>
  <si>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</si>
  <si>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</si>
  <si>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</si>
  <si>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</si>
  <si>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</si>
  <si>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</si>
  <si>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</si>
  <si>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</si>
  <si>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</si>
  <si>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</si>
  <si>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</si>
  <si>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</si>
  <si>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</si>
  <si>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</si>
  <si>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</si>
  <si>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</si>
  <si>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</si>
  <si>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</si>
  <si>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</si>
  <si>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</si>
  <si>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</si>
  <si>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</si>
  <si>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</si>
  <si>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</si>
  <si>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</si>
  <si>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</si>
  <si>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</si>
  <si>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</si>
  <si>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</si>
  <si>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</si>
  <si>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</si>
  <si>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</si>
  <si>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</si>
  <si>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</si>
  <si>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</si>
  <si>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</si>
  <si>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</si>
  <si>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</si>
  <si>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</si>
  <si>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</si>
  <si>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</si>
  <si>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</si>
  <si>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</si>
  <si>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</si>
  <si>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</si>
  <si>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</si>
  <si>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</si>
  <si>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</si>
  <si>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</si>
  <si>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</si>
  <si>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</si>
  <si>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</si>
  <si>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</si>
  <si>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</si>
  <si>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</si>
  <si>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</si>
  <si>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</si>
  <si>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</si>
  <si>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</si>
  <si>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</si>
  <si>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</si>
  <si>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</si>
  <si>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</si>
  <si>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</si>
  <si>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</si>
  <si>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</si>
  <si>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</si>
  <si>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</si>
  <si>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</si>
  <si>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</si>
  <si>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</si>
  <si>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</si>
  <si>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</si>
  <si>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</si>
  <si>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</si>
  <si>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</si>
  <si>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</si>
  <si>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</si>
  <si>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</si>
  <si>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</si>
  <si>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</si>
  <si>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</si>
  <si>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</si>
  <si>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</si>
  <si>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</si>
  <si>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</si>
  <si>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</si>
  <si>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</si>
  <si>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</si>
  <si>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</si>
  <si>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</si>
  <si>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</si>
  <si>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</si>
  <si>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</si>
  <si>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</si>
  <si>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</si>
  <si>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</si>
  <si>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</si>
  <si>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</si>
  <si>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</si>
  <si>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</si>
  <si>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</si>
  <si>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</si>
  <si>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</si>
  <si>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</si>
  <si>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</si>
  <si>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</si>
  <si>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</si>
  <si>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</si>
  <si>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</si>
  <si>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</si>
  <si>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</si>
  <si>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</si>
  <si>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</si>
  <si>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</si>
  <si>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</si>
  <si>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</si>
  <si>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</si>
  <si>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</si>
  <si>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</si>
  <si>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</si>
  <si>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</si>
  <si>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</si>
  <si>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</si>
  <si>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</si>
  <si>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</si>
  <si>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</si>
  <si>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</si>
  <si>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</si>
  <si>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</si>
  <si>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</si>
  <si>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</si>
  <si>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</si>
  <si>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</si>
  <si>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</si>
  <si>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</si>
  <si>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</si>
  <si>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</si>
  <si>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</si>
  <si>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</si>
  <si>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</si>
  <si>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</si>
  <si>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</si>
  <si>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</si>
  <si>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</si>
  <si>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</si>
  <si>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</si>
  <si>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</si>
  <si>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</si>
  <si>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</si>
  <si>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</si>
  <si>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</si>
  <si>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</si>
  <si>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</si>
  <si>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</si>
  <si>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</si>
  <si>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</si>
  <si>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</si>
  <si>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</si>
  <si>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</si>
  <si>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</si>
  <si>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</si>
  <si>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</si>
  <si>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</si>
  <si>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</si>
  <si>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</si>
  <si>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</si>
  <si>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</si>
  <si>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</si>
  <si>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</si>
  <si>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</si>
  <si>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</si>
  <si>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</si>
  <si>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</si>
  <si>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</si>
  <si>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</si>
  <si>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</si>
  <si>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</si>
  <si>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</si>
  <si>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</si>
  <si>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</si>
  <si>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</si>
  <si>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</si>
  <si>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</si>
  <si>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</si>
  <si>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</si>
  <si>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</si>
  <si>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</si>
  <si>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</si>
  <si>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</si>
  <si>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</si>
  <si>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</si>
  <si>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</si>
  <si>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</si>
  <si>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</si>
  <si>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</si>
  <si>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</si>
  <si>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</si>
  <si>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</si>
  <si>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</si>
  <si>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</si>
  <si>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</si>
  <si>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</si>
  <si>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</si>
  <si>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</si>
  <si>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</si>
  <si>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</si>
  <si>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</si>
  <si>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</si>
  <si>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</si>
  <si>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</si>
  <si>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</si>
  <si>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</si>
  <si>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</si>
  <si>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</si>
  <si>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</si>
  <si>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</si>
  <si>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</si>
  <si>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</si>
  <si>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</si>
  <si>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</si>
  <si>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</si>
  <si>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</si>
  <si>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</si>
  <si>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</si>
  <si>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</si>
  <si>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</si>
  <si>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</si>
  <si>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</si>
  <si>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</si>
  <si>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</si>
  <si>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</si>
  <si>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</si>
  <si>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</si>
  <si>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</si>
  <si>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</si>
  <si>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</si>
  <si>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</si>
  <si>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</si>
  <si>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</si>
  <si>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</si>
  <si>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</si>
  <si>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</si>
  <si>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</si>
  <si>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</si>
  <si>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</si>
  <si>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</si>
  <si>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</si>
  <si>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</si>
  <si>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</si>
  <si>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</si>
  <si>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</si>
  <si>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</si>
  <si>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</si>
  <si>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</si>
  <si>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</si>
  <si>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</si>
  <si>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</si>
  <si>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</si>
  <si>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</si>
  <si>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</si>
  <si>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</si>
  <si>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</si>
  <si>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</si>
  <si>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</si>
  <si>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</si>
  <si>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</si>
  <si>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</si>
  <si>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</si>
  <si>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</si>
  <si>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</si>
  <si>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</si>
  <si>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</si>
  <si>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</si>
  <si>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</si>
  <si>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</si>
  <si>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</si>
  <si>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</si>
  <si>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</si>
  <si>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</si>
  <si>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</si>
  <si>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</si>
  <si>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</si>
  <si>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</si>
  <si>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</si>
  <si>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</si>
  <si>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</si>
  <si>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</si>
  <si>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</si>
  <si>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</si>
  <si>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</si>
  <si>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</si>
  <si>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</si>
  <si>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</si>
  <si>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</si>
  <si>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</si>
  <si>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</si>
  <si>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</si>
  <si>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</si>
  <si>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</si>
  <si>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</si>
  <si>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</si>
  <si>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</si>
  <si>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</si>
  <si>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</si>
  <si>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</si>
  <si>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</si>
  <si>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</si>
  <si>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</si>
  <si>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</si>
  <si>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</si>
  <si>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</si>
  <si>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</si>
  <si>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</si>
  <si>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</si>
  <si>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</si>
  <si>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</si>
  <si>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</si>
  <si>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</si>
  <si>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</si>
  <si>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</si>
  <si>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</si>
  <si>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</si>
  <si>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</si>
  <si>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</si>
  <si>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</si>
  <si>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</si>
  <si>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</si>
  <si>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</si>
  <si>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</si>
  <si>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</si>
  <si>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</si>
  <si>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</si>
  <si>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</si>
  <si>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</si>
  <si>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</si>
  <si>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</si>
  <si>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</si>
  <si>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</si>
  <si>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</si>
  <si>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</si>
  <si>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</si>
  <si>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</si>
  <si>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</si>
  <si>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</si>
  <si>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</si>
  <si>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</si>
  <si>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</si>
  <si>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</si>
  <si>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</si>
  <si>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</si>
  <si>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</si>
  <si>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</si>
  <si>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</si>
  <si>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</si>
  <si>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</si>
  <si>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</si>
  <si>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</si>
  <si>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</si>
  <si>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</si>
  <si>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</si>
  <si>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</si>
  <si>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</si>
  <si>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</si>
  <si>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</si>
  <si>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</si>
  <si>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</si>
  <si>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</si>
  <si>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</si>
  <si>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</si>
  <si>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</si>
  <si>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</si>
  <si>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</si>
  <si>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</si>
  <si>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</si>
  <si>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</si>
  <si>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</si>
  <si>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</si>
  <si>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</si>
  <si>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</si>
  <si>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</si>
  <si>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</si>
  <si>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</si>
  <si>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</si>
  <si>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</si>
  <si>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</si>
  <si>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</si>
  <si>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</si>
  <si>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</si>
  <si>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</si>
  <si>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</si>
  <si>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</si>
  <si>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</si>
  <si>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</si>
  <si>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</si>
  <si>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</si>
  <si>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</si>
  <si>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</si>
  <si>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</si>
  <si>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</si>
  <si>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</si>
  <si>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</si>
  <si>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</si>
  <si>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</si>
  <si>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</si>
  <si>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</si>
  <si>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</si>
  <si>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</si>
  <si>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</si>
  <si>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</si>
  <si>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</si>
  <si>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</si>
  <si>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</si>
  <si>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</si>
  <si>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</si>
  <si>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</si>
  <si>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</si>
  <si>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</si>
  <si>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</si>
  <si>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</si>
  <si>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</si>
  <si>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</si>
  <si>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</si>
  <si>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</si>
  <si>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</si>
  <si>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</si>
  <si>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</si>
  <si>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</si>
  <si>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</si>
  <si>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</si>
  <si>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</si>
  <si>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</si>
  <si>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</si>
  <si>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</si>
  <si>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</si>
  <si>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</si>
  <si>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</si>
  <si>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</si>
  <si>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</si>
  <si>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</si>
  <si>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</si>
  <si>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</si>
  <si>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</si>
  <si>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</si>
  <si>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</si>
  <si>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</si>
  <si>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</si>
  <si>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</si>
  <si>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</si>
  <si>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</si>
  <si>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</si>
  <si>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</si>
  <si>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</si>
  <si>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</si>
  <si>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</si>
  <si>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</si>
  <si>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</si>
  <si>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</si>
  <si>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</si>
  <si>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</si>
  <si>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</si>
  <si>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</si>
  <si>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</si>
  <si>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</si>
  <si>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</si>
  <si>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</si>
  <si>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</si>
  <si>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</si>
  <si>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</si>
  <si>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</si>
  <si>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</si>
  <si>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</si>
  <si>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</si>
  <si>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</si>
  <si>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</si>
  <si>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</si>
  <si>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</si>
  <si>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</si>
  <si>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</si>
  <si>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</si>
  <si>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</si>
  <si>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</si>
  <si>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</si>
  <si>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</si>
  <si>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</si>
  <si>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</si>
  <si>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</si>
  <si>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</si>
  <si>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</si>
  <si>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</si>
  <si>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</si>
  <si>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</si>
  <si>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</si>
  <si>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</si>
  <si>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</si>
  <si>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</si>
  <si>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</si>
  <si>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</si>
  <si>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</si>
  <si>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</si>
  <si>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</si>
  <si>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</si>
  <si>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</si>
  <si>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</si>
  <si>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</si>
  <si>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</si>
  <si>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</si>
  <si>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</si>
  <si>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</si>
  <si>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</si>
  <si>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</si>
  <si>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</si>
  <si>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</si>
  <si>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</si>
  <si>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</si>
  <si>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</si>
  <si>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</si>
  <si>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</si>
  <si>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</si>
  <si>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</si>
  <si>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</si>
  <si>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</si>
  <si>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</si>
  <si>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</si>
  <si>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</si>
  <si>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</si>
  <si>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</si>
  <si>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</si>
  <si>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</si>
  <si>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</si>
  <si>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</si>
  <si>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</si>
  <si>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</si>
  <si>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</si>
  <si>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</si>
  <si>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</si>
  <si>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</si>
  <si>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</si>
  <si>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</si>
  <si>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</si>
  <si>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</si>
  <si>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</si>
  <si>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</si>
  <si>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</si>
  <si>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</si>
  <si>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</si>
  <si>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</si>
  <si>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</si>
  <si>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</si>
  <si>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</si>
  <si>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</si>
  <si>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</si>
  <si>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</si>
  <si>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</si>
  <si>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</si>
  <si>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</si>
  <si>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</si>
  <si>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</si>
  <si>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</si>
  <si>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</si>
  <si>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</si>
  <si>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</si>
  <si>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</si>
  <si>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</si>
  <si>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</si>
  <si>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</si>
  <si>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</si>
  <si>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</si>
  <si>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</si>
  <si>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</si>
  <si>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</si>
  <si>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</si>
  <si>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</si>
  <si>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</si>
  <si>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</si>
  <si>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</si>
  <si>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</si>
  <si>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</si>
  <si>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</si>
  <si>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</si>
  <si>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</si>
  <si>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</si>
  <si>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</si>
  <si>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</si>
  <si>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</si>
  <si>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</si>
  <si>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</si>
  <si>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</si>
  <si>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</si>
  <si>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</si>
  <si>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</si>
  <si>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</si>
  <si>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</si>
  <si>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</si>
  <si>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</si>
  <si>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</si>
  <si>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</si>
  <si>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</si>
  <si>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</si>
  <si>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</si>
  <si>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</si>
  <si>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</si>
  <si>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</si>
  <si>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</si>
  <si>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</si>
  <si>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</si>
  <si>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</si>
  <si>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</si>
  <si>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</si>
  <si>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</si>
  <si>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</si>
  <si>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</si>
  <si>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</si>
  <si>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</si>
  <si>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</si>
  <si>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</si>
  <si>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</si>
  <si>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</si>
  <si>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</si>
  <si>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</si>
  <si>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</si>
  <si>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</si>
  <si>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</si>
  <si>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</si>
  <si>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</si>
  <si>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</si>
  <si>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</si>
  <si>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</si>
  <si>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</si>
  <si>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</si>
  <si>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</si>
  <si>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</si>
  <si>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</si>
  <si>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</si>
  <si>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</si>
  <si>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</si>
  <si>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</si>
  <si>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</si>
  <si>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</si>
  <si>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</si>
  <si>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</si>
  <si>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</si>
  <si>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</si>
  <si>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</si>
  <si>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</si>
  <si>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</si>
  <si>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</si>
  <si>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</si>
  <si>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</si>
  <si>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</si>
  <si>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</si>
  <si>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</si>
  <si>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</si>
  <si>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</si>
  <si>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</si>
  <si>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</si>
  <si>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</si>
  <si>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</si>
  <si>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</si>
  <si>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</si>
  <si>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</si>
  <si>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</si>
  <si>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</si>
  <si>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</si>
  <si>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</si>
  <si>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</si>
  <si>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</si>
  <si>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</si>
  <si>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</si>
  <si>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</si>
  <si>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</si>
  <si>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</si>
  <si>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</si>
  <si>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</si>
  <si>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</si>
  <si>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</si>
  <si>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</si>
  <si>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</si>
  <si>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</si>
  <si>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</si>
  <si>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</si>
  <si>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</si>
  <si>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</si>
  <si>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</si>
  <si>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</si>
  <si>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</si>
  <si>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</si>
  <si>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</si>
  <si>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</si>
  <si>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</si>
  <si>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</si>
  <si>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</si>
  <si>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</si>
  <si>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</si>
  <si>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</si>
  <si>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</si>
  <si>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</si>
  <si>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</si>
  <si>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</si>
  <si>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</si>
  <si>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</si>
  <si>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</si>
  <si>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</si>
  <si>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</si>
  <si>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</si>
  <si>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</si>
  <si>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</si>
  <si>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</si>
  <si>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</si>
  <si>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</si>
  <si>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</si>
  <si>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</si>
  <si>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</si>
  <si>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</si>
  <si>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</si>
  <si>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</si>
  <si>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</si>
  <si>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</si>
  <si>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</si>
  <si>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</si>
  <si>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</si>
  <si>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</si>
  <si>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</si>
  <si>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</si>
  <si>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</si>
  <si>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</si>
  <si>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</si>
  <si>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</si>
  <si>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</si>
  <si>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</si>
  <si>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</si>
  <si>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</si>
  <si>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</si>
  <si>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</si>
  <si>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</si>
  <si>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</si>
  <si>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</si>
  <si>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</si>
  <si>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</si>
  <si>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</si>
  <si>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</si>
  <si>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</si>
  <si>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</si>
  <si>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</si>
  <si>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</si>
  <si>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</si>
  <si>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</si>
  <si>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</si>
  <si>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</si>
  <si>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</si>
  <si>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</si>
  <si>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</si>
  <si>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</si>
  <si>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</si>
  <si>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</si>
  <si>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</si>
  <si>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</si>
  <si>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</si>
  <si>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</si>
  <si>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</si>
  <si>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</si>
  <si>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</si>
  <si>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</si>
  <si>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</si>
  <si>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</si>
  <si>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</si>
  <si>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</si>
  <si>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</si>
  <si>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</si>
  <si>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</si>
  <si>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</si>
  <si>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</si>
  <si>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</si>
  <si>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</si>
  <si>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</si>
  <si>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</si>
  <si>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</si>
  <si>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</si>
  <si>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</si>
  <si>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</si>
  <si>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</si>
  <si>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</si>
  <si>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</si>
  <si>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</si>
  <si>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</si>
  <si>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</si>
  <si>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</si>
  <si>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</si>
  <si>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</si>
  <si>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</si>
  <si>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</si>
  <si>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</si>
  <si>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</si>
  <si>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</si>
  <si>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</si>
  <si>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</si>
  <si>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</si>
  <si>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</si>
  <si>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</si>
  <si>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</si>
  <si>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</si>
  <si>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</si>
  <si>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</si>
  <si>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</si>
  <si>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</si>
  <si>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</si>
  <si>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</si>
  <si>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</si>
  <si>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</si>
  <si>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</si>
  <si>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</si>
  <si>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</si>
  <si>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</si>
  <si>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</si>
  <si>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</si>
  <si>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</si>
  <si>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</si>
  <si>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</si>
  <si>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</si>
  <si>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</si>
  <si>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</si>
  <si>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</si>
  <si>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</si>
  <si>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</si>
  <si>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</si>
  <si>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</si>
  <si>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</si>
  <si>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</si>
  <si>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</si>
  <si>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</si>
  <si>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</si>
  <si>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</si>
  <si>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</si>
  <si>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</si>
  <si>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</si>
  <si>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</si>
  <si>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</si>
  <si>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</si>
  <si>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</si>
  <si>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</si>
  <si>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</si>
  <si>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</si>
  <si>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</si>
  <si>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</si>
  <si>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</si>
  <si>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</si>
  <si>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</si>
  <si>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</si>
  <si>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</si>
  <si>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</si>
  <si>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</si>
  <si>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</si>
  <si>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</si>
  <si>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</si>
  <si>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</si>
  <si>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</si>
  <si>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</si>
  <si>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</si>
  <si>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</si>
  <si>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</si>
  <si>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</si>
  <si>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</si>
  <si>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</si>
  <si>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</si>
  <si>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</si>
  <si>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</si>
  <si>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</si>
  <si>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</si>
  <si>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</si>
  <si>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</si>
  <si>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</si>
  <si>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</si>
  <si>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</si>
  <si>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</si>
  <si>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</si>
  <si>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</si>
  <si>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</si>
  <si>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</si>
  <si>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</si>
  <si>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</si>
  <si>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</si>
  <si>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</si>
  <si>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</si>
  <si>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</si>
  <si>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</si>
  <si>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</si>
  <si>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</si>
  <si>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</si>
  <si>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</si>
  <si>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</si>
  <si>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</si>
  <si>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</si>
  <si>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</si>
  <si>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</si>
  <si>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</si>
  <si>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</si>
  <si>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</si>
  <si>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</si>
  <si>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</si>
  <si>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</si>
  <si>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</si>
  <si>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</si>
  <si>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</si>
  <si>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</si>
  <si>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</si>
  <si>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</si>
  <si>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</si>
  <si>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</si>
  <si>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</si>
  <si>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</si>
  <si>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</si>
  <si>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</si>
  <si>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</si>
  <si>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</si>
  <si>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</si>
  <si>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</si>
  <si>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</si>
  <si>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</si>
  <si>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</si>
  <si>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</si>
  <si>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</si>
  <si>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</si>
  <si>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</si>
  <si>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</si>
  <si>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</si>
  <si>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</si>
  <si>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</si>
  <si>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</si>
  <si>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</si>
  <si>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</si>
  <si>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</si>
  <si>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</si>
  <si>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</si>
  <si>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</si>
  <si>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</si>
  <si>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</si>
  <si>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</si>
  <si>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</si>
  <si>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</si>
  <si>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</si>
  <si>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</si>
  <si>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</si>
  <si>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</si>
  <si>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</si>
  <si>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</si>
  <si>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</si>
  <si>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</si>
  <si>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</si>
  <si>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</si>
  <si>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</si>
  <si>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</si>
  <si>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</si>
  <si>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</si>
  <si>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</si>
  <si>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</si>
  <si>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</si>
  <si>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</si>
  <si>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</si>
  <si>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</si>
  <si>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</si>
  <si>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</si>
  <si>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</si>
  <si>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</si>
  <si>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</si>
  <si>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</si>
  <si>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</si>
  <si>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</si>
  <si>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</si>
  <si>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</si>
  <si>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</si>
  <si>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</si>
  <si>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</si>
  <si>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</si>
  <si>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</si>
  <si>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</si>
  <si>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</si>
  <si>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</si>
  <si>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</si>
  <si>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</si>
  <si>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</si>
  <si>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</si>
  <si>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</si>
  <si>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</si>
  <si>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</si>
  <si>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</si>
  <si>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</si>
  <si>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</si>
  <si>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</si>
  <si>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</si>
  <si>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</si>
  <si>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</si>
  <si>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</si>
  <si>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</si>
  <si>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</si>
  <si>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</si>
  <si>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</si>
  <si>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</si>
  <si>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</si>
  <si>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</si>
  <si>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</si>
  <si>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</si>
  <si>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</si>
  <si>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</si>
  <si>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</si>
  <si>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</si>
  <si>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</si>
  <si>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</si>
  <si>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</si>
  <si>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</si>
  <si>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</si>
  <si>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</si>
  <si>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</si>
  <si>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</si>
  <si>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</si>
  <si>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</si>
  <si>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</si>
  <si>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</si>
  <si>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</si>
  <si>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</si>
  <si>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</si>
  <si>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</si>
  <si>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</si>
  <si>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</si>
  <si>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</si>
  <si>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</si>
  <si>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</si>
  <si>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</si>
  <si>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</si>
  <si>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</si>
  <si>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</si>
  <si>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</si>
  <si>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</si>
  <si>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</si>
  <si>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</si>
  <si>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</si>
  <si>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</si>
  <si>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</si>
  <si>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</si>
  <si>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</si>
  <si>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</si>
  <si>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</si>
  <si>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</si>
  <si>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</si>
  <si>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</si>
  <si>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</si>
  <si>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</si>
  <si>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</si>
  <si>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</si>
  <si>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</si>
  <si>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</si>
  <si>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</si>
  <si>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</si>
  <si>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</si>
  <si>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</si>
  <si>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</si>
  <si>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</si>
  <si>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</si>
  <si>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</si>
  <si>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</si>
  <si>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</si>
  <si>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</si>
  <si>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</si>
  <si>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</si>
  <si>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</si>
  <si>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</si>
  <si>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</si>
  <si>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</si>
  <si>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</si>
  <si>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</si>
  <si>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</si>
  <si>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</si>
  <si>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</si>
  <si>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</si>
  <si>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</si>
  <si>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</si>
  <si>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</si>
  <si>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</si>
  <si>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</si>
  <si>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</si>
  <si>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</si>
  <si>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</si>
  <si>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</si>
  <si>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</si>
  <si>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</si>
  <si>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</si>
  <si>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</si>
  <si>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</si>
  <si>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</si>
  <si>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</si>
  <si>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</si>
  <si>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</si>
  <si>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</si>
  <si>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</si>
  <si>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</si>
  <si>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</si>
  <si>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</si>
  <si>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</si>
  <si>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</si>
  <si>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</si>
  <si>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</si>
  <si>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</si>
  <si>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</si>
  <si>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</si>
  <si>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</si>
  <si>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</si>
  <si>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</si>
  <si>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</si>
  <si>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</si>
  <si>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</si>
  <si>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</si>
  <si>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</si>
  <si>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</si>
  <si>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</si>
  <si>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</si>
  <si>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</si>
  <si>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</si>
  <si>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</si>
  <si>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</si>
  <si>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</si>
  <si>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</si>
  <si>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</si>
  <si>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</si>
  <si>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</si>
  <si>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</si>
  <si>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</si>
  <si>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</si>
  <si>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</si>
  <si>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</si>
  <si>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</si>
  <si>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</si>
  <si>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</si>
  <si>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</si>
  <si>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</si>
  <si>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</si>
  <si>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</si>
  <si>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</si>
  <si>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</si>
  <si>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</si>
  <si>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</si>
  <si>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</si>
  <si>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</si>
  <si>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</si>
  <si>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</si>
  <si>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</si>
  <si>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</si>
  <si>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</si>
  <si>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</si>
  <si>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</si>
  <si>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</si>
  <si>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</si>
  <si>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</si>
  <si>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</si>
  <si>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</si>
  <si>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</si>
  <si>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</si>
  <si>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</si>
  <si>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</si>
  <si>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</si>
  <si>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</si>
  <si>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</si>
  <si>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</si>
  <si>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</si>
  <si>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</si>
  <si>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</si>
  <si>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</si>
  <si>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</si>
  <si>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</si>
  <si>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</si>
  <si>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</si>
  <si>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</si>
  <si>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</si>
  <si>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</si>
  <si>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</si>
  <si>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</si>
  <si>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</si>
  <si>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</si>
  <si>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</si>
  <si>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</si>
  <si>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</si>
  <si>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</si>
  <si>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</si>
  <si>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</si>
  <si>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</si>
  <si>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</si>
  <si>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</si>
  <si>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</si>
  <si>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</si>
  <si>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</si>
  <si>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</si>
  <si>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</si>
  <si>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</si>
  <si>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</si>
  <si>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</si>
  <si>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</si>
  <si>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</si>
  <si>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</si>
  <si>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</si>
  <si>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</si>
  <si>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</si>
  <si>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</si>
  <si>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</si>
  <si>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</si>
  <si>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</si>
  <si>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</si>
  <si>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</si>
  <si>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</si>
  <si>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</si>
  <si>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</si>
  <si>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</si>
  <si>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</si>
  <si>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</si>
  <si>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</si>
  <si>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</si>
  <si>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</si>
  <si>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</si>
  <si>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</si>
  <si>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</si>
  <si>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</si>
  <si>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</si>
  <si>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</si>
  <si>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</si>
  <si>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</si>
  <si>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</si>
  <si>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</si>
  <si>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</si>
  <si>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</si>
  <si>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</si>
  <si>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</si>
  <si>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</si>
  <si>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</si>
  <si>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</si>
  <si>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</si>
  <si>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</si>
  <si>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</si>
  <si>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</si>
  <si>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</si>
  <si>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</si>
  <si>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</si>
  <si>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</si>
  <si>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</si>
  <si>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</si>
  <si>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</si>
  <si>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</si>
  <si>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</si>
  <si>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</si>
  <si>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</si>
  <si>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</si>
  <si>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</si>
  <si>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</si>
  <si>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</si>
  <si>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</si>
  <si>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</si>
  <si>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</si>
  <si>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</si>
  <si>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</si>
  <si>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</si>
  <si>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</si>
  <si>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</si>
  <si>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</si>
  <si>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</si>
  <si>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</si>
  <si>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</si>
  <si>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</si>
  <si>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</si>
  <si>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</si>
  <si>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</si>
  <si>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</si>
  <si>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</si>
  <si>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</si>
  <si>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</si>
  <si>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</si>
  <si>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</si>
  <si>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</si>
  <si>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</si>
  <si>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</si>
  <si>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</si>
  <si>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</si>
  <si>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</si>
  <si>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</si>
  <si>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</si>
  <si>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</si>
  <si>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</si>
  <si>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</si>
  <si>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</si>
  <si>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</si>
  <si>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</si>
  <si>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</si>
  <si>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</si>
  <si>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</si>
  <si>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</si>
  <si>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</si>
  <si>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</si>
  <si>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</si>
  <si>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</si>
  <si>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</si>
  <si>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</si>
  <si>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</si>
  <si>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</si>
  <si>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</si>
  <si>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</si>
  <si>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</si>
  <si>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</si>
  <si>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</si>
  <si>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</si>
  <si>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</si>
  <si>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</si>
  <si>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</si>
  <si>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</si>
  <si>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</si>
  <si>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</si>
  <si>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</si>
  <si>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</si>
  <si>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</si>
  <si>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</si>
  <si>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</si>
  <si>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</si>
  <si>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</si>
  <si>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</si>
  <si>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</si>
  <si>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</si>
  <si>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</si>
  <si>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</si>
  <si>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</si>
  <si>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</si>
  <si>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</si>
  <si>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</si>
  <si>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</si>
  <si>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</si>
  <si>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</si>
  <si>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</si>
  <si>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</si>
  <si>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</si>
  <si>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</si>
  <si>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</si>
  <si>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</si>
  <si>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</si>
  <si>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</si>
  <si>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</si>
  <si>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</si>
  <si>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</si>
  <si>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</si>
  <si>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</si>
  <si>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</si>
  <si>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</si>
  <si>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</si>
  <si>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</si>
  <si>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</si>
  <si>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</si>
  <si>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</si>
  <si>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</si>
  <si>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</si>
  <si>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</si>
  <si>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</si>
  <si>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</si>
  <si>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</si>
  <si>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</si>
  <si>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</si>
  <si>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</si>
  <si>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</si>
  <si>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</si>
  <si>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</si>
  <si>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</si>
  <si>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</si>
  <si>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</si>
  <si>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</si>
  <si>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</si>
  <si>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</si>
  <si>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</si>
  <si>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</si>
  <si>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</si>
  <si>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</si>
  <si>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</si>
  <si>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</si>
  <si>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</si>
  <si>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</si>
  <si>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</si>
  <si>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</si>
  <si>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</si>
  <si>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</si>
  <si>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</si>
  <si>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</si>
  <si>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</si>
  <si>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</si>
  <si>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</si>
  <si>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</si>
  <si>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</si>
  <si>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</si>
  <si>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</si>
  <si>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</si>
  <si>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</si>
  <si>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</si>
  <si>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</si>
  <si>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</si>
  <si>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</si>
  <si>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</si>
  <si>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</si>
  <si>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</si>
  <si>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</si>
  <si>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</si>
  <si>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</si>
  <si>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</si>
  <si>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</si>
  <si>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</si>
  <si>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</si>
  <si>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</si>
  <si>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</si>
  <si>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</si>
  <si>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</si>
  <si>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</si>
  <si>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</si>
  <si>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</si>
  <si>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</si>
  <si>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</si>
  <si>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</si>
  <si>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</si>
  <si>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</si>
  <si>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</si>
  <si>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</si>
  <si>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</si>
  <si>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</si>
  <si>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</si>
  <si>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</si>
  <si>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</si>
  <si>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</si>
  <si>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</si>
  <si>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</si>
  <si>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</si>
  <si>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</si>
  <si>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</si>
  <si>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</si>
  <si>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</si>
  <si>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</si>
  <si>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</si>
  <si>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</si>
  <si>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</si>
  <si>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</si>
  <si>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</si>
  <si>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</si>
  <si>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</si>
  <si>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</si>
  <si>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</si>
  <si>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</si>
  <si>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</si>
  <si>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</si>
  <si>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</si>
  <si>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</si>
  <si>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</si>
  <si>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</si>
  <si>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</si>
  <si>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</si>
  <si>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</si>
  <si>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</si>
  <si>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</si>
  <si>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</si>
  <si>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</si>
  <si>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</si>
  <si>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</si>
  <si>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</si>
  <si>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</si>
  <si>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</si>
  <si>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</si>
  <si>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</si>
  <si>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</si>
  <si>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</si>
  <si>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</si>
  <si>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</si>
  <si>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</si>
  <si>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</si>
  <si>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</si>
  <si>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</si>
  <si>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</si>
  <si>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</si>
  <si>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</si>
  <si>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</si>
  <si>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</si>
  <si>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</si>
  <si>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</si>
  <si>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</si>
  <si>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</si>
  <si>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</si>
  <si>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</si>
  <si>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</si>
  <si>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</si>
  <si>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</si>
  <si>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</si>
  <si>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</si>
  <si>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</si>
  <si>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</si>
  <si>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</si>
  <si>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</si>
  <si>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</si>
  <si>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</si>
  <si>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</si>
  <si>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</si>
  <si>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</si>
  <si>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</si>
  <si>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</si>
  <si>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</si>
  <si>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</si>
  <si>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</si>
  <si>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</si>
  <si>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</si>
  <si>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</si>
  <si>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</si>
  <si>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</si>
  <si>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</si>
  <si>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</si>
  <si>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</si>
  <si>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</si>
  <si>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</si>
  <si>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</si>
  <si>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</si>
  <si>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</si>
  <si>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</si>
  <si>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</si>
  <si>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</si>
  <si>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</si>
  <si>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</si>
  <si>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</si>
  <si>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</si>
  <si>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</si>
  <si>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</si>
  <si>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</si>
  <si>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</si>
  <si>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</si>
  <si>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</si>
  <si>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</si>
  <si>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</si>
  <si>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</si>
  <si>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</si>
  <si>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</si>
  <si>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</si>
  <si>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</si>
  <si>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</si>
  <si>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</si>
  <si>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</si>
  <si>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</si>
  <si>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</si>
  <si>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</si>
  <si>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</si>
  <si>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</si>
  <si>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</si>
  <si>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</si>
  <si>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</si>
  <si>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</si>
  <si>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</si>
  <si>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</si>
  <si>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</si>
  <si>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</si>
  <si>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</si>
  <si>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</si>
  <si>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</si>
  <si>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</si>
  <si>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</si>
  <si>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</si>
  <si>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</si>
  <si>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</si>
  <si>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</si>
  <si>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</si>
  <si>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</si>
  <si>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</si>
  <si>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</si>
  <si>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</si>
  <si>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</si>
  <si>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</si>
  <si>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</si>
  <si>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</si>
  <si>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</si>
  <si>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</si>
  <si>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</si>
  <si>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</si>
  <si>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</si>
  <si>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</si>
  <si>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</si>
  <si>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</si>
  <si>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</si>
  <si>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</si>
  <si>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</si>
  <si>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</si>
  <si>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</si>
  <si>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</si>
  <si>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</si>
  <si>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</si>
  <si>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</si>
  <si>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</si>
  <si>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</si>
  <si>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</si>
  <si>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</si>
  <si>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</si>
  <si>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</si>
  <si>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</si>
  <si>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</si>
  <si>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</si>
  <si>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</si>
  <si>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</si>
  <si>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</si>
  <si>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</si>
  <si>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</si>
  <si>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</si>
  <si>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</si>
  <si>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</si>
  <si>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</si>
  <si>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</si>
  <si>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</si>
  <si>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</si>
  <si>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</si>
  <si>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</si>
  <si>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</si>
  <si>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</si>
  <si>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</si>
  <si>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</si>
  <si>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</si>
  <si>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</si>
  <si>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</si>
  <si>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</si>
  <si>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</si>
  <si>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</si>
  <si>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</si>
  <si>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</si>
  <si>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</si>
  <si>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</si>
  <si>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</si>
  <si>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</si>
  <si>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</si>
  <si>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</si>
  <si>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</si>
  <si>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</si>
  <si>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</si>
  <si>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</si>
  <si>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</si>
  <si>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</si>
  <si>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</si>
  <si>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</si>
  <si>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</si>
  <si>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</si>
  <si>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</si>
  <si>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</si>
  <si>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</si>
  <si>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</si>
  <si>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</si>
  <si>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</si>
  <si>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</si>
  <si>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</si>
  <si>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</si>
  <si>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</si>
  <si>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</si>
  <si>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</si>
  <si>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</si>
  <si>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</si>
  <si>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</si>
  <si>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</si>
  <si>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</si>
  <si>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</si>
  <si>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</si>
  <si>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</si>
  <si>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</si>
  <si>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</si>
  <si>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</si>
  <si>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</si>
  <si>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</si>
  <si>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</si>
  <si>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</si>
  <si>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</si>
  <si>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</si>
  <si>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</si>
  <si>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</si>
  <si>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</si>
  <si>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</si>
  <si>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</si>
  <si>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</si>
  <si>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</si>
  <si>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</si>
  <si>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</si>
  <si>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</si>
  <si>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</si>
  <si>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</si>
  <si>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</si>
  <si>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</si>
  <si>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</si>
  <si>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</si>
  <si>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</si>
  <si>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</si>
  <si>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</si>
  <si>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</si>
  <si>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</si>
  <si>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</si>
  <si>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</si>
  <si>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</si>
  <si>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</si>
  <si>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</si>
  <si>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</si>
  <si>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</si>
  <si>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</si>
  <si>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</si>
  <si>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</si>
  <si>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</si>
  <si>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</si>
  <si>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</si>
  <si>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</si>
  <si>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</si>
  <si>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</si>
  <si>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</si>
  <si>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</si>
  <si>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</si>
  <si>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</si>
  <si>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</si>
  <si>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</si>
  <si>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</si>
  <si>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</si>
  <si>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</si>
  <si>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</si>
  <si>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</si>
  <si>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</si>
  <si>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</si>
  <si>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</si>
  <si>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</si>
  <si>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</si>
  <si>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</si>
  <si>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</si>
  <si>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</si>
  <si>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</si>
  <si>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</si>
  <si>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</si>
  <si>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</si>
  <si>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</si>
  <si>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</si>
  <si>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</si>
  <si>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</si>
  <si>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</si>
  <si>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</si>
  <si>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</si>
  <si>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</si>
  <si>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</si>
  <si>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</si>
  <si>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</si>
  <si>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</si>
  <si>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</si>
  <si>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</si>
  <si>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</si>
  <si>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</si>
  <si>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</si>
  <si>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</si>
  <si>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</si>
  <si>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</si>
  <si>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</si>
  <si>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</si>
  <si>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</si>
  <si>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</si>
  <si>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</si>
  <si>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</si>
  <si>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</si>
  <si>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</si>
  <si>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</si>
  <si>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</si>
  <si>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</si>
  <si>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</si>
  <si>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</si>
  <si>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</si>
  <si>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</si>
  <si>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</si>
  <si>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</si>
  <si>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</si>
  <si>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</si>
  <si>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</si>
  <si>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</si>
  <si>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</si>
  <si>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</si>
  <si>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</si>
  <si>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</si>
  <si>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</si>
  <si>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</si>
  <si>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</si>
  <si>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</si>
  <si>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</si>
  <si>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</si>
  <si>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</si>
  <si>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</si>
  <si>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</si>
  <si>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</si>
  <si>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</si>
  <si>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</si>
  <si>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</si>
  <si>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</si>
  <si>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</si>
  <si>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</si>
  <si>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</si>
  <si>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</si>
  <si>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</si>
  <si>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</si>
  <si>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</si>
  <si>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</si>
  <si>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</si>
  <si>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</si>
  <si>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</si>
  <si>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</si>
  <si>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</si>
  <si>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</si>
  <si>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</si>
  <si>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</si>
  <si>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</si>
  <si>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</si>
  <si>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</si>
  <si>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</si>
  <si>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</si>
  <si>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</si>
  <si>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</si>
  <si>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</si>
  <si>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</si>
  <si>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</si>
  <si>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</si>
  <si>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</si>
  <si>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</si>
  <si>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</si>
  <si>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</si>
  <si>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</si>
  <si>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</si>
  <si>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</si>
  <si>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</si>
  <si>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</si>
  <si>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</si>
  <si>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</si>
  <si>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</si>
  <si>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</si>
  <si>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</si>
  <si>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</si>
  <si>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</si>
  <si>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</si>
  <si>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</si>
  <si>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</si>
  <si>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</si>
  <si>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</si>
  <si>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</si>
  <si>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</si>
  <si>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</si>
  <si>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</si>
  <si>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</si>
  <si>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</si>
  <si>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</si>
  <si>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</si>
  <si>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</si>
  <si>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</si>
  <si>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</si>
  <si>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</si>
  <si>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</si>
  <si>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</si>
  <si>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</si>
  <si>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</si>
  <si>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</si>
  <si>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</si>
  <si>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</si>
  <si>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</si>
  <si>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</si>
  <si>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</si>
  <si>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</si>
  <si>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</si>
  <si>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</si>
  <si>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</si>
  <si>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</si>
  <si>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</si>
  <si>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</si>
  <si>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</si>
  <si>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</si>
  <si>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</si>
  <si>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</si>
  <si>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</si>
  <si>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</si>
  <si>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</si>
  <si>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</si>
  <si>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</si>
  <si>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</si>
  <si>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</si>
  <si>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</si>
  <si>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</si>
  <si>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</si>
  <si>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</si>
  <si>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</si>
  <si>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</si>
  <si>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</si>
  <si>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</si>
  <si>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</si>
  <si>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</si>
  <si>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</si>
  <si>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</si>
  <si>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</si>
  <si>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</si>
  <si>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</si>
  <si>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</si>
  <si>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</si>
  <si>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</si>
  <si>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</si>
  <si>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</si>
  <si>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</si>
  <si>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</si>
  <si>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</si>
  <si>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</si>
  <si>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</si>
  <si>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</si>
  <si>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</si>
  <si>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</si>
  <si>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</si>
  <si>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</si>
  <si>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</si>
  <si>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</si>
  <si>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</si>
  <si>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</si>
  <si>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</si>
  <si>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</si>
  <si>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</si>
  <si>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</si>
  <si>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</si>
  <si>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</si>
  <si>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</si>
  <si>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</si>
  <si>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</si>
  <si>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</si>
  <si>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</si>
  <si>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</si>
  <si>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</si>
  <si>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</si>
  <si>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</si>
  <si>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</si>
  <si>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</si>
  <si>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</si>
  <si>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</si>
  <si>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</si>
  <si>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</si>
  <si>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</si>
  <si>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</si>
  <si>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</si>
  <si>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</si>
  <si>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</si>
  <si>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</si>
  <si>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</si>
  <si>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</si>
  <si>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</si>
  <si>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</si>
  <si>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</si>
  <si>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</si>
  <si>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</si>
  <si>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</si>
  <si>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</si>
  <si>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</si>
  <si>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</si>
  <si>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</si>
  <si>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</si>
  <si>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</si>
  <si>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</si>
  <si>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</si>
  <si>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</si>
  <si>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</si>
  <si>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</si>
  <si>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</si>
  <si>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</si>
  <si>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</si>
  <si>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</si>
  <si>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</si>
  <si>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</si>
  <si>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</si>
  <si>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</si>
  <si>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</si>
  <si>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</si>
  <si>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</si>
  <si>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</si>
  <si>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</si>
  <si>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</si>
  <si>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</si>
  <si>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</si>
  <si>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</si>
  <si>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</si>
  <si>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</si>
  <si>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</si>
  <si>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</si>
  <si>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</si>
  <si>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</si>
  <si>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</si>
  <si>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</si>
  <si>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</si>
  <si>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</si>
  <si>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</si>
  <si>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</si>
  <si>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</si>
  <si>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</si>
  <si>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</si>
  <si>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</si>
  <si>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</si>
  <si>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</si>
  <si>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</si>
  <si>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</si>
  <si>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</si>
  <si>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</si>
  <si>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</si>
  <si>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</si>
  <si>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</si>
  <si>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</si>
  <si>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</si>
  <si>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</si>
  <si>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</si>
  <si>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</si>
  <si>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</si>
  <si>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</si>
  <si>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</si>
  <si>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</si>
  <si>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</si>
  <si>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</si>
  <si>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</si>
  <si>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</si>
  <si>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</si>
  <si>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</si>
  <si>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</si>
  <si>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</si>
  <si>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</si>
  <si>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</si>
  <si>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</si>
  <si>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</si>
  <si>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</si>
  <si>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</si>
  <si>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</si>
  <si>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</si>
  <si>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</si>
  <si>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</si>
  <si>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</si>
  <si>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</si>
  <si>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</si>
  <si>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</si>
  <si>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</si>
  <si>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</si>
  <si>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</si>
  <si>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</si>
  <si>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</si>
  <si>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</si>
  <si>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</si>
  <si>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</si>
  <si>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</si>
  <si>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</si>
  <si>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</si>
  <si>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</si>
  <si>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</si>
  <si>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</si>
  <si>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</si>
  <si>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</si>
  <si>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</si>
  <si>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</si>
  <si>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</si>
  <si>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</si>
  <si>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</si>
  <si>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</si>
  <si>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</si>
  <si>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</si>
  <si>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</si>
  <si>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</si>
  <si>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</si>
  <si>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</si>
  <si>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</si>
  <si>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</si>
  <si>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</si>
  <si>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</si>
  <si>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</si>
  <si>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</si>
  <si>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</si>
  <si>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</si>
  <si>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</si>
  <si>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</si>
  <si>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</si>
  <si>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</si>
  <si>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</si>
  <si>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</si>
  <si>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</si>
  <si>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</si>
  <si>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</si>
  <si>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</si>
  <si>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</si>
  <si>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</si>
  <si>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</si>
  <si>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</si>
  <si>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</si>
  <si>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</si>
  <si>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</si>
  <si>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</si>
  <si>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</si>
  <si>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</si>
  <si>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</si>
  <si>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</si>
  <si>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</si>
  <si>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</si>
  <si>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</si>
  <si>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</si>
  <si>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</si>
  <si>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</si>
  <si>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</si>
  <si>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</si>
  <si>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</si>
  <si>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</si>
  <si>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</si>
  <si>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</si>
  <si>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</si>
  <si>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</si>
  <si>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</si>
  <si>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</si>
  <si>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</si>
  <si>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</si>
  <si>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</si>
  <si>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</si>
  <si>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</si>
  <si>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</si>
  <si>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</si>
  <si>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</si>
  <si>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</si>
  <si>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</si>
  <si>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</si>
  <si>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</si>
  <si>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</si>
  <si>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</si>
  <si>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</si>
  <si>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</si>
  <si>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</si>
  <si>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</si>
  <si>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</si>
  <si>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</si>
  <si>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</si>
  <si>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</si>
  <si>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</si>
  <si>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</si>
  <si>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</si>
  <si>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</si>
  <si>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</si>
  <si>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</si>
  <si>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</si>
  <si>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</si>
  <si>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</si>
  <si>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</si>
  <si>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</si>
  <si>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</si>
  <si>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</si>
  <si>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</si>
  <si>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</si>
  <si>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</si>
  <si>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</si>
  <si>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</si>
  <si>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</si>
  <si>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</si>
  <si>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</si>
  <si>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</si>
  <si>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</si>
  <si>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</si>
  <si>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</si>
  <si>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</si>
  <si>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</si>
  <si>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</si>
  <si>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</si>
  <si>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</si>
  <si>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</si>
  <si>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</si>
  <si>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</si>
  <si>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</si>
  <si>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</si>
  <si>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</si>
  <si>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</si>
  <si>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</si>
  <si>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</si>
  <si>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</si>
  <si>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</si>
  <si>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</si>
  <si>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</si>
  <si>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</si>
  <si>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</si>
  <si>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</si>
  <si>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</si>
  <si>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</si>
  <si>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</si>
  <si>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</si>
  <si>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</si>
  <si>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</si>
  <si>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</si>
  <si>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</si>
  <si>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</si>
  <si>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</si>
  <si>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</si>
  <si>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</si>
  <si>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</si>
  <si>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</si>
  <si>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</si>
  <si>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</si>
  <si>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</si>
  <si>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</si>
  <si>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</si>
  <si>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</si>
  <si>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</si>
  <si>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</si>
  <si>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</si>
  <si>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</si>
  <si>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</si>
  <si>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</si>
  <si>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</si>
  <si>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</si>
  <si>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</si>
  <si>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</si>
  <si>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</si>
  <si>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</si>
  <si>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</si>
  <si>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</si>
  <si>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</si>
  <si>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</si>
  <si>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</si>
  <si>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</si>
  <si>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</si>
  <si>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</si>
  <si>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</si>
  <si>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</si>
  <si>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</si>
  <si>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</si>
  <si>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</si>
  <si>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</si>
  <si>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</si>
  <si>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</si>
  <si>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</si>
  <si>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</si>
  <si>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</si>
  <si>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</si>
  <si>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</si>
  <si>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</si>
  <si>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</si>
  <si>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</si>
  <si>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</si>
  <si>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</si>
  <si>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</si>
  <si>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</si>
  <si>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</si>
  <si>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</si>
  <si>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</si>
  <si>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</si>
  <si>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</si>
  <si>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</si>
  <si>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</si>
  <si>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</si>
  <si>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</si>
  <si>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</si>
  <si>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</si>
  <si>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</si>
  <si>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</si>
  <si>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</si>
  <si>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</si>
  <si>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</si>
  <si>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</si>
  <si>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</si>
  <si>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</si>
  <si>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</si>
  <si>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</si>
  <si>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</si>
  <si>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</si>
  <si>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</si>
  <si>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</si>
  <si>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</si>
  <si>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</si>
  <si>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</si>
  <si>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</si>
  <si>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</si>
  <si>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</si>
  <si>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</si>
  <si>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</si>
  <si>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</si>
  <si>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</si>
  <si>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</si>
  <si>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</si>
  <si>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</si>
  <si>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</si>
  <si>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</si>
  <si>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</si>
  <si>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</si>
  <si>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</si>
  <si>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</si>
  <si>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</si>
  <si>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</si>
  <si>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</si>
  <si>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</si>
  <si>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</si>
  <si>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</si>
  <si>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</si>
  <si>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</si>
  <si>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</si>
  <si>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</si>
  <si>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</si>
  <si>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</si>
  <si>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</si>
  <si>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</si>
  <si>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</si>
  <si>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</si>
  <si>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</si>
  <si>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</si>
  <si>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</si>
  <si>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</si>
  <si>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</si>
  <si>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</si>
  <si>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</si>
  <si>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</si>
  <si>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</si>
  <si>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</si>
  <si>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</si>
  <si>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</si>
  <si>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</si>
  <si>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</si>
  <si>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</si>
  <si>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</si>
  <si>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</si>
  <si>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</si>
  <si>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</si>
  <si>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</si>
  <si>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</si>
  <si>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</si>
  <si>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</si>
  <si>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</si>
  <si>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</si>
  <si>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</si>
  <si>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</si>
  <si>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</si>
  <si>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</si>
  <si>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</si>
  <si>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</si>
  <si>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</si>
  <si>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</si>
  <si>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</si>
  <si>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</si>
  <si>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</si>
  <si>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</si>
  <si>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</si>
  <si>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</si>
  <si>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</si>
  <si>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</si>
  <si>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</si>
  <si>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</si>
  <si>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</si>
  <si>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</si>
  <si>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</si>
  <si>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</si>
  <si>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</si>
  <si>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</si>
  <si>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</si>
  <si>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</si>
  <si>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</si>
  <si>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</si>
  <si>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</si>
  <si>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</si>
  <si>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</si>
  <si>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</si>
  <si>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</si>
  <si>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</si>
  <si>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</si>
  <si>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</si>
  <si>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</si>
  <si>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</si>
  <si>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</si>
  <si>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</si>
  <si>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</si>
  <si>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</si>
  <si>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</si>
  <si>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</si>
  <si>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</si>
  <si>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</si>
  <si>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</si>
  <si>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</si>
  <si>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</si>
  <si>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</si>
  <si>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</si>
  <si>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</si>
  <si>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</si>
  <si>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</si>
  <si>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</si>
  <si>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</si>
  <si>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</si>
  <si>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</si>
  <si>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</si>
  <si>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</si>
  <si>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</si>
  <si>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</si>
  <si>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</si>
  <si>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</si>
  <si>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</si>
  <si>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</si>
  <si>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</si>
  <si>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</si>
  <si>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</si>
  <si>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</si>
  <si>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</si>
  <si>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</si>
  <si>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</si>
  <si>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</si>
  <si>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</si>
  <si>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</si>
  <si>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</si>
  <si>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</si>
  <si>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</si>
  <si>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</si>
  <si>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</si>
  <si>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</si>
  <si>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</si>
  <si>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</si>
  <si>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</si>
  <si>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</si>
  <si>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</si>
  <si>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</si>
  <si>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</si>
  <si>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</si>
  <si>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</si>
  <si>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</si>
  <si>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</si>
  <si>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</si>
  <si>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</si>
  <si>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</si>
  <si>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</si>
  <si>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</si>
  <si>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</si>
  <si>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</si>
  <si>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</si>
  <si>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</si>
  <si>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</si>
  <si>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</si>
  <si>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</si>
  <si>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</si>
  <si>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</si>
  <si>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</si>
  <si>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</si>
  <si>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</si>
  <si>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</si>
  <si>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</si>
  <si>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</si>
  <si>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</si>
  <si>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</si>
  <si>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</si>
  <si>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</si>
  <si>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</si>
  <si>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</si>
  <si>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</si>
  <si>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</si>
  <si>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</si>
  <si>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</si>
  <si>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</si>
  <si>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</si>
  <si>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</si>
  <si>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</si>
  <si>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</si>
  <si>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</si>
  <si>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</si>
  <si>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</si>
  <si>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</si>
  <si>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</si>
  <si>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</si>
  <si>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</si>
  <si>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</si>
  <si>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</si>
  <si>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</si>
  <si>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</si>
  <si>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</si>
  <si>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</si>
  <si>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</si>
  <si>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</si>
  <si>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</si>
  <si>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</si>
  <si>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</si>
  <si>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</si>
  <si>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</si>
  <si>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</si>
  <si>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</si>
  <si>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</si>
  <si>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</si>
  <si>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</si>
  <si>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</si>
  <si>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</si>
  <si>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</si>
  <si>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</si>
  <si>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</si>
  <si>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</si>
  <si>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</si>
  <si>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</si>
  <si>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</si>
  <si>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</si>
  <si>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</si>
  <si>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</si>
  <si>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</si>
  <si>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</si>
  <si>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</si>
  <si>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</si>
  <si>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</si>
  <si>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</si>
  <si>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</si>
  <si>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</si>
  <si>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</si>
  <si>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</si>
  <si>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</si>
  <si>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</si>
  <si>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</si>
  <si>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</si>
  <si>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</si>
  <si>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</si>
  <si>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</si>
  <si>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</si>
  <si>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</si>
  <si>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</si>
  <si>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</si>
  <si>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</si>
  <si>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</si>
  <si>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</si>
  <si>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</si>
  <si>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</si>
  <si>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</si>
  <si>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</si>
  <si>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</si>
  <si>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</si>
  <si>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</si>
  <si>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</si>
  <si>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</si>
  <si>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</si>
  <si>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</si>
  <si>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</si>
  <si>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</si>
  <si>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</si>
  <si>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</si>
  <si>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</si>
  <si>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</si>
  <si>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</si>
  <si>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</si>
  <si>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</si>
  <si>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</si>
  <si>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</si>
  <si>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</si>
  <si>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</si>
  <si>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</si>
  <si>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</si>
  <si>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</si>
  <si>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</si>
  <si>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</si>
  <si>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</si>
  <si>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</si>
  <si>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</si>
  <si>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</si>
  <si>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</si>
  <si>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</si>
  <si>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</si>
  <si>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</si>
  <si>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</si>
  <si>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</si>
  <si>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</si>
  <si>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</si>
  <si>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</si>
  <si>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</si>
  <si>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</si>
  <si>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</si>
  <si>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</si>
  <si>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</si>
  <si>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</si>
  <si>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</si>
  <si>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</si>
  <si>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</si>
  <si>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</si>
  <si>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</si>
  <si>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</si>
  <si>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</si>
  <si>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</si>
  <si>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</si>
  <si>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</si>
  <si>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</si>
  <si>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</si>
  <si>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</si>
  <si>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</si>
  <si>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</si>
  <si>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</si>
  <si>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</si>
  <si>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</si>
  <si>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</si>
  <si>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</si>
  <si>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</si>
  <si>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</si>
  <si>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</si>
  <si>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</si>
  <si>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</si>
  <si>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</si>
  <si>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</si>
  <si>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</si>
  <si>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</si>
  <si>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</si>
  <si>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</si>
  <si>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</si>
  <si>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</si>
  <si>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</si>
  <si>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</si>
  <si>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</si>
  <si>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</si>
  <si>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</si>
  <si>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</si>
  <si>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</si>
  <si>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</si>
  <si>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</si>
  <si>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</si>
  <si>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</si>
  <si>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</si>
  <si>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</si>
  <si>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</si>
  <si>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</si>
  <si>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</si>
  <si>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</si>
  <si>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</si>
  <si>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</si>
  <si>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</si>
  <si>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</si>
  <si>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</si>
  <si>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</si>
  <si>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</si>
  <si>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</si>
  <si>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</si>
  <si>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</si>
  <si>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</si>
  <si>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</si>
  <si>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</si>
  <si>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</si>
  <si>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</si>
  <si>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</si>
  <si>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</si>
  <si>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</si>
  <si>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</si>
  <si>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</si>
  <si>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</si>
  <si>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</si>
  <si>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</si>
  <si>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</si>
  <si>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</si>
  <si>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</si>
  <si>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</si>
  <si>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</si>
  <si>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</si>
  <si>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</si>
  <si>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</si>
  <si>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</si>
  <si>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</si>
  <si>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</si>
  <si>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</si>
  <si>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</si>
  <si>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</si>
  <si>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</si>
  <si>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</si>
  <si>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</si>
  <si>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</si>
  <si>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</si>
  <si>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</si>
  <si>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</si>
  <si>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</si>
  <si>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</si>
  <si>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</si>
  <si>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</si>
  <si>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</si>
  <si>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</si>
  <si>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</si>
  <si>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</si>
  <si>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</si>
  <si>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</si>
  <si>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</si>
  <si>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</si>
  <si>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</si>
  <si>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</si>
  <si>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</si>
  <si>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</si>
  <si>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</si>
  <si>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</si>
  <si>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</si>
  <si>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</si>
  <si>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</si>
  <si>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</si>
  <si>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</si>
  <si>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</si>
  <si>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</si>
  <si>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</si>
  <si>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</si>
  <si>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</si>
  <si>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</si>
  <si>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</si>
  <si>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</si>
  <si>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</si>
  <si>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</si>
  <si>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</si>
  <si>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</si>
  <si>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</si>
  <si>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</si>
  <si>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</si>
  <si>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</si>
  <si>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</si>
  <si>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</si>
  <si>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</si>
  <si>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</si>
  <si>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</si>
  <si>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</si>
  <si>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</si>
  <si>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</si>
  <si>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</si>
  <si>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</si>
  <si>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</si>
  <si>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</si>
  <si>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</si>
  <si>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</si>
  <si>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</si>
  <si>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</si>
  <si>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</si>
  <si>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</si>
  <si>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</si>
  <si>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</si>
  <si>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</si>
  <si>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</si>
  <si>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</si>
  <si>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</si>
  <si>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</si>
  <si>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</si>
  <si>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</si>
  <si>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</si>
  <si>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</si>
  <si>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</si>
  <si>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</si>
  <si>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</si>
  <si>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</si>
  <si>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</si>
  <si>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</si>
  <si>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</si>
  <si>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</si>
  <si>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</si>
  <si>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</si>
  <si>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</si>
  <si>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</si>
  <si>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</si>
  <si>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</si>
  <si>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</si>
  <si>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</si>
  <si>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</si>
  <si>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</si>
  <si>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</si>
  <si>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</si>
  <si>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</si>
  <si>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</si>
  <si>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</si>
  <si>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</si>
  <si>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</si>
  <si>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</si>
  <si>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</si>
  <si>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</si>
  <si>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</si>
  <si>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</si>
  <si>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</si>
  <si>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</si>
  <si>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</si>
  <si>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</si>
  <si>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</si>
  <si>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</si>
  <si>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</si>
  <si>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</si>
  <si>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</si>
  <si>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</si>
  <si>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</si>
  <si>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</si>
  <si>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</si>
  <si>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</si>
  <si>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</si>
  <si>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</si>
  <si>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</si>
  <si>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</si>
  <si>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</si>
  <si>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</si>
  <si>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</si>
  <si>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</si>
  <si>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</si>
  <si>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</si>
  <si>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</si>
  <si>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</si>
  <si>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</si>
  <si>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</si>
  <si>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</si>
  <si>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</si>
  <si>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</si>
  <si>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</si>
  <si>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</si>
  <si>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</si>
  <si>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</si>
  <si>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</si>
  <si>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</si>
  <si>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</si>
  <si>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</si>
  <si>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</si>
  <si>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</si>
  <si>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</si>
  <si>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</si>
  <si>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</si>
  <si>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</si>
  <si>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</si>
  <si>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</si>
  <si>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</si>
  <si>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</si>
  <si>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</si>
  <si>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</si>
  <si>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</si>
  <si>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</si>
  <si>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</si>
  <si>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</si>
  <si>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</si>
  <si>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</si>
  <si>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</si>
  <si>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</si>
  <si>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</si>
  <si>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</si>
  <si>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</si>
  <si>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</si>
  <si>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</si>
  <si>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</si>
  <si>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</si>
  <si>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</si>
  <si>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</si>
  <si>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</si>
  <si>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</si>
  <si>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</si>
  <si>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</si>
  <si>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</si>
  <si>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</si>
  <si>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</si>
  <si>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</si>
  <si>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</si>
  <si>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</si>
  <si>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</si>
  <si>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</si>
  <si>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</si>
  <si>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</si>
  <si>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</si>
  <si>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</si>
  <si>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</si>
  <si>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</si>
  <si>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</si>
  <si>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</si>
  <si>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</si>
  <si>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</si>
  <si>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</si>
  <si>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</si>
  <si>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</si>
  <si>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</si>
  <si>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</si>
  <si>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</si>
  <si>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</si>
  <si>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</si>
  <si>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</si>
  <si>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</si>
  <si>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</si>
  <si>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</si>
  <si>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</si>
  <si>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</si>
  <si>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</si>
  <si>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</si>
  <si>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</si>
  <si>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</si>
  <si>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</si>
  <si>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</si>
  <si>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</si>
  <si>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</si>
  <si>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</si>
  <si>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</si>
  <si>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</si>
  <si>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</si>
  <si>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</si>
  <si>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</si>
  <si>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</si>
  <si>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</si>
  <si>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</si>
  <si>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</si>
  <si>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</si>
  <si>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</si>
  <si>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</si>
  <si>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</si>
  <si>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</si>
  <si>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</si>
  <si>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</si>
  <si>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</si>
  <si>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</si>
  <si>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</si>
  <si>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</si>
  <si>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</si>
  <si>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</si>
  <si>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</si>
  <si>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</si>
  <si>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</si>
  <si>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</si>
  <si>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</si>
  <si>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</si>
  <si>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</si>
  <si>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</si>
  <si>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</si>
  <si>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</si>
  <si>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</si>
  <si>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</si>
  <si>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</si>
  <si>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</si>
  <si>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</si>
  <si>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</si>
  <si>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</si>
  <si>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</si>
  <si>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</si>
  <si>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</si>
  <si>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</si>
  <si>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</si>
  <si>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</si>
  <si>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</si>
  <si>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</si>
  <si>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</si>
  <si>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</si>
  <si>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</si>
  <si>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</si>
  <si>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</si>
  <si>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</si>
  <si>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</si>
  <si>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</si>
  <si>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</si>
  <si>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</si>
  <si>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</si>
  <si>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</si>
  <si>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</si>
  <si>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</si>
  <si>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</si>
  <si>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</si>
  <si>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</si>
  <si>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</si>
  <si>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</si>
  <si>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</si>
  <si>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</si>
  <si>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</si>
  <si>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</si>
  <si>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</si>
  <si>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</si>
  <si>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</si>
  <si>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</si>
  <si>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</si>
  <si>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</si>
  <si>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</si>
  <si>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</si>
  <si>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</si>
  <si>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</si>
  <si>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</si>
  <si>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</si>
  <si>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</si>
  <si>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</si>
  <si>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</si>
  <si>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</si>
  <si>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</si>
  <si>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</si>
  <si>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</si>
  <si>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</si>
  <si>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</si>
  <si>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</si>
  <si>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</si>
  <si>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</si>
  <si>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</si>
  <si>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</si>
  <si>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</si>
  <si>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</si>
  <si>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</si>
  <si>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</si>
  <si>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</si>
  <si>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</si>
  <si>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</si>
  <si>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</si>
  <si>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</si>
  <si>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</si>
  <si>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</si>
  <si>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</si>
  <si>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</si>
  <si>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</si>
  <si>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</si>
  <si>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</si>
  <si>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</si>
  <si>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</si>
  <si>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</si>
  <si>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</si>
  <si>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</si>
  <si>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</si>
  <si>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</si>
  <si>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</si>
  <si>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</si>
  <si>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</si>
  <si>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</si>
  <si>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</si>
  <si>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</si>
  <si>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</si>
  <si>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</si>
  <si>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</si>
  <si>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</si>
  <si>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</si>
  <si>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</si>
  <si>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</si>
  <si>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</si>
  <si>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</si>
  <si>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</si>
  <si>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</si>
  <si>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</si>
  <si>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</si>
  <si>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</si>
  <si>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</si>
  <si>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</si>
  <si>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</si>
  <si>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</si>
  <si>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</si>
  <si>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</si>
  <si>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</si>
  <si>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</si>
  <si>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</si>
  <si>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</si>
  <si>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</si>
  <si>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</si>
  <si>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</si>
  <si>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</si>
  <si>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</si>
  <si>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</si>
  <si>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</si>
  <si>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</si>
  <si>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</si>
  <si>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</si>
  <si>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</si>
  <si>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</si>
  <si>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</si>
  <si>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</si>
  <si>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</si>
  <si>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</si>
  <si>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</si>
  <si>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</si>
  <si>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</si>
  <si>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</si>
  <si>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</si>
  <si>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</si>
  <si>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</si>
  <si>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</si>
  <si>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</si>
  <si>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</si>
  <si>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</si>
  <si>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</si>
  <si>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</si>
  <si>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</si>
  <si>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</si>
  <si>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</si>
  <si>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</si>
  <si>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</si>
  <si>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</si>
  <si>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</si>
  <si>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</si>
  <si>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</si>
  <si>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</si>
  <si>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</si>
  <si>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</si>
  <si>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</si>
  <si>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</si>
  <si>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</si>
  <si>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</si>
  <si>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</si>
  <si>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</si>
  <si>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</si>
  <si>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</si>
  <si>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</si>
  <si>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</si>
  <si>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</si>
  <si>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</si>
  <si>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</si>
  <si>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</si>
  <si>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</si>
  <si>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</si>
  <si>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</si>
  <si>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</si>
  <si>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</si>
  <si>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</si>
  <si>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</si>
  <si>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</si>
  <si>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</si>
  <si>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</si>
  <si>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</si>
  <si>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</si>
  <si>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</si>
  <si>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</si>
  <si>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</si>
  <si>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</si>
  <si>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</si>
  <si>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</si>
  <si>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</si>
  <si>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</si>
  <si>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</si>
  <si>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</si>
  <si>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</si>
  <si>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</si>
  <si>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</si>
  <si>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</si>
  <si>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</si>
  <si>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</si>
  <si>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</si>
  <si>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</si>
  <si>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</si>
  <si>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</si>
  <si>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</si>
  <si>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</si>
  <si>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</si>
  <si>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</si>
  <si>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</si>
  <si>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</si>
  <si>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</si>
  <si>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</si>
  <si>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</si>
  <si>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</si>
  <si>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</si>
  <si>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</si>
  <si>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</si>
  <si>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</si>
  <si>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</si>
  <si>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</si>
  <si>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</si>
  <si>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</si>
  <si>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</si>
  <si>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</si>
  <si>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</si>
  <si>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</si>
  <si>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</si>
  <si>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</si>
  <si>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</si>
  <si>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</si>
  <si>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</si>
  <si>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</si>
  <si>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</si>
  <si>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</si>
  <si>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</si>
  <si>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</si>
  <si>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</si>
  <si>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</si>
  <si>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</si>
  <si>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</si>
  <si>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</si>
  <si>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</si>
  <si>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</si>
  <si>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</si>
  <si>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</si>
  <si>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</si>
  <si>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</si>
  <si>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</si>
  <si>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</si>
  <si>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</si>
  <si>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</si>
  <si>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</si>
  <si>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</si>
  <si>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</si>
  <si>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</si>
  <si>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</si>
  <si>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</si>
  <si>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</si>
  <si>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</si>
  <si>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</si>
  <si>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</si>
  <si>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</si>
  <si>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</si>
  <si>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</si>
  <si>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</si>
  <si>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</si>
  <si>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</si>
  <si>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</si>
  <si>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</si>
  <si>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</si>
  <si>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</si>
  <si>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</si>
  <si>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</si>
  <si>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</si>
  <si>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</si>
  <si>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</si>
  <si>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</si>
  <si>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</si>
  <si>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</si>
  <si>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</si>
  <si>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</si>
  <si>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</si>
  <si>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</si>
  <si>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</si>
  <si>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</si>
  <si>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</si>
  <si>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</si>
  <si>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</si>
  <si>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</si>
  <si>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</si>
  <si>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</si>
  <si>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</si>
  <si>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</si>
  <si>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</si>
  <si>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</si>
  <si>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</si>
  <si>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</si>
  <si>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</si>
  <si>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</si>
  <si>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</si>
  <si>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</si>
  <si>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</si>
  <si>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</si>
  <si>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</si>
  <si>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</si>
  <si>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</si>
  <si>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</si>
  <si>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</si>
  <si>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</si>
  <si>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</si>
  <si>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</si>
  <si>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</si>
  <si>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</si>
  <si>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</si>
  <si>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</si>
  <si>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</si>
  <si>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</si>
  <si>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</si>
  <si>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</si>
  <si>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</si>
  <si>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</si>
  <si>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</si>
  <si>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</si>
  <si>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</si>
  <si>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</si>
  <si>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</si>
  <si>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</si>
  <si>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</si>
  <si>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</si>
  <si>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</si>
  <si>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</si>
  <si>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</si>
  <si>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</si>
  <si>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</si>
  <si>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</si>
  <si>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</si>
  <si>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</si>
  <si>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</si>
  <si>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</si>
  <si>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</si>
  <si>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</si>
  <si>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</si>
  <si>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</si>
  <si>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</si>
  <si>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</si>
  <si>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</si>
  <si>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</si>
  <si>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</si>
  <si>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</si>
  <si>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</si>
  <si>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</si>
  <si>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</si>
  <si>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</si>
  <si>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</si>
  <si>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</si>
  <si>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</si>
  <si>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</si>
  <si>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</si>
  <si>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</si>
  <si>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</si>
  <si>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</si>
  <si>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</si>
  <si>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</si>
  <si>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</si>
  <si>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</si>
  <si>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</si>
  <si>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</si>
  <si>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</si>
  <si>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</si>
  <si>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</si>
  <si>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</si>
  <si>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</si>
  <si>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</si>
  <si>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</si>
  <si>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</si>
  <si>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</si>
  <si>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</si>
  <si>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</si>
  <si>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</si>
  <si>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</si>
  <si>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</si>
  <si>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</si>
  <si>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</si>
  <si>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</si>
  <si>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</si>
  <si>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</si>
  <si>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</si>
  <si>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</si>
  <si>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</si>
  <si>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</si>
  <si>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</si>
  <si>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</si>
  <si>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</si>
  <si>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</si>
  <si>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</si>
  <si>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</si>
  <si>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</si>
  <si>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</si>
  <si>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</si>
  <si>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</si>
  <si>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</si>
  <si>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</si>
  <si>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</si>
  <si>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</si>
  <si>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</si>
  <si>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</si>
  <si>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</si>
  <si>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</si>
  <si>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</si>
  <si>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</si>
  <si>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</si>
  <si>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</si>
  <si>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</si>
  <si>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</si>
  <si>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</si>
  <si>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</si>
  <si>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</si>
  <si>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</si>
  <si>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</si>
  <si>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</si>
  <si>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</si>
  <si>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</si>
  <si>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</si>
  <si>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</si>
  <si>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</si>
  <si>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</si>
  <si>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</si>
  <si>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</si>
  <si>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</si>
  <si>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</si>
  <si>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</si>
  <si>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</si>
  <si>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</si>
  <si>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</si>
  <si>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</si>
  <si>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</si>
  <si>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</si>
  <si>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</si>
  <si>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</si>
  <si>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</si>
  <si>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</si>
  <si>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</si>
  <si>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</si>
  <si>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</si>
  <si>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</si>
  <si>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</si>
  <si>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</si>
  <si>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</si>
  <si>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</si>
  <si>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</si>
  <si>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</si>
  <si>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</si>
  <si>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</si>
  <si>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</si>
  <si>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</si>
  <si>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</si>
  <si>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</si>
  <si>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</si>
  <si>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</si>
  <si>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</si>
  <si>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</si>
  <si>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</si>
  <si>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</si>
  <si>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</si>
  <si>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</si>
  <si>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</si>
  <si>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</si>
  <si>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</si>
  <si>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</si>
  <si>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</si>
  <si>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</si>
  <si>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</si>
  <si>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</si>
  <si>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</si>
  <si>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</si>
  <si>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</si>
  <si>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</si>
  <si>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</si>
  <si>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</si>
  <si>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</si>
  <si>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</si>
  <si>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</si>
  <si>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</si>
  <si>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</si>
  <si>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</si>
  <si>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</si>
  <si>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</si>
  <si>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</si>
  <si>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</si>
  <si>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</si>
  <si>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</si>
  <si>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</si>
  <si>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</si>
  <si>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</si>
  <si>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</si>
  <si>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</si>
  <si>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</si>
  <si>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</si>
  <si>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</si>
  <si>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</si>
  <si>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</si>
  <si>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</si>
  <si>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</si>
  <si>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</si>
  <si>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</si>
  <si>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</si>
  <si>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</si>
  <si>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</si>
  <si>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</si>
  <si>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</si>
  <si>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</si>
  <si>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</si>
  <si>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</si>
  <si>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</si>
  <si>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</si>
  <si>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</si>
  <si>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</si>
  <si>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</si>
  <si>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</si>
  <si>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</si>
  <si>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</si>
  <si>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</si>
  <si>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</si>
  <si>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</si>
  <si>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</si>
  <si>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</si>
  <si>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</si>
  <si>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</si>
  <si>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</si>
  <si>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</si>
  <si>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</si>
  <si>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</si>
  <si>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</si>
  <si>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</si>
  <si>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</si>
  <si>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</si>
  <si>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</si>
  <si>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</si>
  <si>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</si>
  <si>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</si>
  <si>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</si>
  <si>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</si>
  <si>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</si>
  <si>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</si>
  <si>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</si>
  <si>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</si>
  <si>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</si>
  <si>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</si>
  <si>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</si>
  <si>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</si>
  <si>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</si>
  <si>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</si>
  <si>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</si>
  <si>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</si>
  <si>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</si>
  <si>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</si>
  <si>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</si>
  <si>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</si>
  <si>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</si>
  <si>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</si>
  <si>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</si>
  <si>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</si>
  <si>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</si>
  <si>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</si>
  <si>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</si>
  <si>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</si>
  <si>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</si>
  <si>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</si>
  <si>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</si>
  <si>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</si>
  <si>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</si>
  <si>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</si>
  <si>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</si>
  <si>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</si>
  <si>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</si>
  <si>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</si>
  <si>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</si>
  <si>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</si>
  <si>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</si>
  <si>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</si>
  <si>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</si>
  <si>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</si>
  <si>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</si>
  <si>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</si>
  <si>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</si>
  <si>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</si>
  <si>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</si>
  <si>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</si>
  <si>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</si>
  <si>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</si>
  <si>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</si>
  <si>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</si>
  <si>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</si>
  <si>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</si>
  <si>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</si>
  <si>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</si>
  <si>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</si>
  <si>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</si>
  <si>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</si>
  <si>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</si>
  <si>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</si>
  <si>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</si>
  <si>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</si>
  <si>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</si>
  <si>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</si>
  <si>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</si>
  <si>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</si>
  <si>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</si>
  <si>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</si>
  <si>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</si>
  <si>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</si>
  <si>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</si>
  <si>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</si>
  <si>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</si>
  <si>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</si>
  <si>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</si>
  <si>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</si>
  <si>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</si>
  <si>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</si>
  <si>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</si>
  <si>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</si>
  <si>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</si>
  <si>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</si>
  <si>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</si>
  <si>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</si>
  <si>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</si>
  <si>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</si>
  <si>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</si>
  <si>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</si>
  <si>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</si>
  <si>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</si>
  <si>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</si>
  <si>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</si>
  <si>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</si>
  <si>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</si>
  <si>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</si>
  <si>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</si>
  <si>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</si>
  <si>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</si>
  <si>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</si>
  <si>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</si>
  <si>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</si>
  <si>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</si>
  <si>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</si>
  <si>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</si>
  <si>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</si>
  <si>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</si>
  <si>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</si>
  <si>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</si>
  <si>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</si>
  <si>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</si>
  <si>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</si>
  <si>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</si>
  <si>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</si>
  <si>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</si>
  <si>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</si>
  <si>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</si>
  <si>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</si>
  <si>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</si>
  <si>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</si>
  <si>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</si>
  <si>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</si>
  <si>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</si>
  <si>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</si>
  <si>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</si>
  <si>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</si>
  <si>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</si>
  <si>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</si>
  <si>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</si>
  <si>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</si>
  <si>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</si>
  <si>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</si>
  <si>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</si>
  <si>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</si>
  <si>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</si>
  <si>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</si>
  <si>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</si>
  <si>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</si>
  <si>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</si>
  <si>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</si>
  <si>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</si>
  <si>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</si>
  <si>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</si>
  <si>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</si>
  <si>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</si>
  <si>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</si>
  <si>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</si>
  <si>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</si>
  <si>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</si>
  <si>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</si>
  <si>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</si>
  <si>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</si>
  <si>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</si>
  <si>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</si>
  <si>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</si>
  <si>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</si>
  <si>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</si>
  <si>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</si>
  <si>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</si>
  <si>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</si>
  <si>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</si>
  <si>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</si>
  <si>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</si>
  <si>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</si>
  <si>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</si>
  <si>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</si>
  <si>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</si>
  <si>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</si>
  <si>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</si>
  <si>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</si>
  <si>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</si>
  <si>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</si>
  <si>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</si>
  <si>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</si>
  <si>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</si>
  <si>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</si>
  <si>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</si>
  <si>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</si>
  <si>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</si>
  <si>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</si>
  <si>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</si>
  <si>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</si>
  <si>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</si>
  <si>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</si>
  <si>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</si>
  <si>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</si>
  <si>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</si>
  <si>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</si>
  <si>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</si>
  <si>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</si>
  <si>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</si>
  <si>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</si>
  <si>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</si>
  <si>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</si>
  <si>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</si>
  <si>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</si>
  <si>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</si>
  <si>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</si>
  <si>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</si>
  <si>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</si>
  <si>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</si>
  <si>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</si>
  <si>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</si>
  <si>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</si>
  <si>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</si>
  <si>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</si>
  <si>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</si>
  <si>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</si>
  <si>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</si>
  <si>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</si>
  <si>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</si>
  <si>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</si>
  <si>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</si>
  <si>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</si>
  <si>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</si>
  <si>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</si>
  <si>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</si>
  <si>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</si>
  <si>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</si>
  <si>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</si>
  <si>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</si>
  <si>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</si>
  <si>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</si>
  <si>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</si>
  <si>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</si>
  <si>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</si>
  <si>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</si>
  <si>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</si>
  <si>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</si>
  <si>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</si>
  <si>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</si>
  <si>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</si>
  <si>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</si>
  <si>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</si>
  <si>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</si>
  <si>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</si>
  <si>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</si>
  <si>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</si>
  <si>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</si>
  <si>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</si>
  <si>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</si>
  <si>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</si>
  <si>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</si>
  <si>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</si>
  <si>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</si>
  <si>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</si>
  <si>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</si>
  <si>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</si>
  <si>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</si>
  <si>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</si>
  <si>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</si>
  <si>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</si>
  <si>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</si>
  <si>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</si>
  <si>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</si>
  <si>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</si>
  <si>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</si>
  <si>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</si>
  <si>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</si>
  <si>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</si>
  <si>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</si>
  <si>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</si>
  <si>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</si>
  <si>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</si>
  <si>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</si>
  <si>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</si>
  <si>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</si>
  <si>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</si>
  <si>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</si>
  <si>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</si>
  <si>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</si>
  <si>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</si>
  <si>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</si>
  <si>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</si>
  <si>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</si>
  <si>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</si>
  <si>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</si>
  <si>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</si>
  <si>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</si>
  <si>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</si>
  <si>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</si>
  <si>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</si>
  <si>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</si>
  <si>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</si>
  <si>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</si>
  <si>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</si>
  <si>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</si>
  <si>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</si>
  <si>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</si>
  <si>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</si>
  <si>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</si>
  <si>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</si>
  <si>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</si>
  <si>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</si>
  <si>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</si>
  <si>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</si>
  <si>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</si>
  <si>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</si>
  <si>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</si>
  <si>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</si>
  <si>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</si>
  <si>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</si>
  <si>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</si>
  <si>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</si>
  <si>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</si>
  <si>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</si>
  <si>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</si>
  <si>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</si>
  <si>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</si>
  <si>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</si>
  <si>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</si>
  <si>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</si>
  <si>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</si>
  <si>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</si>
  <si>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</si>
  <si>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</si>
  <si>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</si>
  <si>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</si>
  <si>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</si>
  <si>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</si>
  <si>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</si>
  <si>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</si>
  <si>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</si>
  <si>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</si>
  <si>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</si>
  <si>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</si>
  <si>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</si>
  <si>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</si>
  <si>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</si>
  <si>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</si>
  <si>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</si>
  <si>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</si>
  <si>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</si>
  <si>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</si>
  <si>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</si>
  <si>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</si>
  <si>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</si>
  <si>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</si>
  <si>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</si>
  <si>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</si>
  <si>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</si>
  <si>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</si>
  <si>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</si>
  <si>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</si>
  <si>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</si>
  <si>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</si>
  <si>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</si>
  <si>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</si>
  <si>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</si>
  <si>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</si>
  <si>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</si>
  <si>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</si>
  <si>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</si>
  <si>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</si>
  <si>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</si>
  <si>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</si>
  <si>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</si>
  <si>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</si>
  <si>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</si>
  <si>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</si>
  <si>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</si>
  <si>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</si>
  <si>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</si>
  <si>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</si>
  <si>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</si>
  <si>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</si>
  <si>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</si>
  <si>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</si>
  <si>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</si>
  <si>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</si>
  <si>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</si>
  <si>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</si>
  <si>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</si>
  <si>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</si>
  <si>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</si>
  <si>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</si>
  <si>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</si>
  <si>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</si>
  <si>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</si>
  <si>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</si>
  <si>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</si>
  <si>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</si>
  <si>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</si>
  <si>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</si>
  <si>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</si>
  <si>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</si>
  <si>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</si>
  <si>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</si>
  <si>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</si>
  <si>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</si>
  <si>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</si>
  <si>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</si>
  <si>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</si>
  <si>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</si>
  <si>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</si>
  <si>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</si>
  <si>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</si>
  <si>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</si>
  <si>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</si>
  <si>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</si>
  <si>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</si>
  <si>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</si>
  <si>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</si>
  <si>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</si>
  <si>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</si>
  <si>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</si>
  <si>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</si>
  <si>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</si>
  <si>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</si>
  <si>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</si>
  <si>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</si>
  <si>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</si>
  <si>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</si>
  <si>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</si>
  <si>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</si>
  <si>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</si>
  <si>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</si>
  <si>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</si>
  <si>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</si>
  <si>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</si>
  <si>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</si>
  <si>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</si>
  <si>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</si>
  <si>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</si>
  <si>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</si>
  <si>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</si>
  <si>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</si>
  <si>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</si>
  <si>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</si>
  <si>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</si>
  <si>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</si>
  <si>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</si>
  <si>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</si>
  <si>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</si>
  <si>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</si>
  <si>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</si>
  <si>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</si>
  <si>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</si>
  <si>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</si>
  <si>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</si>
  <si>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</si>
  <si>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</si>
  <si>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</si>
  <si>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</si>
  <si>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</si>
  <si>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</si>
  <si>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</si>
  <si>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</si>
  <si>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</si>
  <si>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</si>
  <si>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</si>
  <si>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</si>
  <si>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</si>
  <si>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</si>
  <si>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</si>
  <si>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</si>
  <si>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</si>
  <si>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</si>
  <si>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</si>
  <si>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</si>
  <si>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</si>
  <si>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</si>
  <si>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</si>
  <si>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</si>
  <si>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</si>
  <si>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</si>
  <si>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</si>
  <si>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</si>
  <si>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</si>
  <si>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</si>
  <si>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</si>
  <si>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</si>
  <si>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</si>
  <si>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</si>
  <si>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</si>
  <si>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</si>
  <si>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</si>
  <si>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</si>
  <si>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</si>
  <si>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</si>
  <si>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</si>
  <si>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</si>
  <si>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</si>
  <si>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</si>
  <si>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</si>
  <si>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</si>
  <si>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</si>
  <si>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</si>
  <si>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</si>
  <si>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</si>
  <si>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</si>
  <si>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</si>
  <si>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</si>
  <si>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</si>
  <si>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</si>
  <si>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</si>
  <si>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</si>
  <si>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</si>
  <si>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</si>
  <si>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</si>
  <si>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</si>
  <si>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</si>
  <si>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</si>
  <si>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</si>
  <si>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</si>
  <si>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</si>
  <si>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</si>
  <si>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</si>
  <si>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</si>
  <si>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</si>
  <si>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</si>
  <si>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</si>
  <si>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</si>
  <si>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</si>
  <si>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</si>
  <si>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</si>
  <si>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</si>
  <si>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</si>
  <si>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</si>
  <si>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</si>
  <si>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</si>
  <si>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</si>
  <si>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</si>
  <si>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</si>
  <si>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</si>
  <si>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</si>
  <si>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</si>
  <si>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</si>
  <si>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</si>
  <si>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</si>
  <si>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</si>
  <si>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</si>
  <si>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</si>
  <si>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</si>
  <si>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</si>
  <si>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</si>
  <si>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</si>
  <si>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</si>
  <si>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</si>
  <si>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</si>
  <si>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</si>
  <si>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</si>
  <si>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</si>
  <si>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</si>
  <si>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</si>
  <si>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</si>
  <si>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</si>
  <si>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</si>
  <si>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</si>
  <si>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</si>
  <si>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</si>
  <si>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</si>
  <si>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</si>
  <si>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</si>
  <si>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</si>
  <si>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</si>
  <si>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</si>
  <si>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</si>
  <si>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</si>
  <si>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</si>
  <si>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</si>
  <si>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</si>
  <si>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</si>
  <si>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</si>
  <si>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</si>
  <si>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</si>
  <si>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</si>
  <si>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</si>
  <si>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</si>
  <si>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</si>
  <si>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</si>
  <si>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</si>
  <si>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</si>
  <si>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</si>
  <si>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</si>
  <si>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</si>
  <si>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</si>
  <si>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</si>
  <si>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</si>
  <si>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</si>
  <si>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</si>
  <si>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</si>
  <si>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</si>
  <si>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</si>
  <si>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</si>
  <si>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</si>
  <si>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</si>
  <si>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</si>
  <si>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</si>
  <si>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</si>
  <si>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</si>
  <si>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</si>
  <si>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</si>
  <si>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</si>
  <si>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</si>
  <si>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</si>
  <si>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</si>
  <si>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</si>
  <si>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</si>
  <si>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</si>
  <si>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</si>
  <si>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</si>
  <si>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</si>
  <si>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</si>
  <si>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</si>
  <si>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</si>
  <si>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</si>
  <si>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</si>
  <si>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</si>
  <si>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</si>
  <si>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</si>
  <si>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</si>
  <si>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</si>
  <si>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</si>
  <si>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</si>
  <si>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</si>
  <si>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</si>
  <si>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</si>
  <si>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</si>
  <si>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</si>
  <si>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</si>
  <si>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</si>
  <si>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</si>
  <si>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</si>
  <si>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</si>
  <si>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</si>
  <si>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</si>
  <si>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</si>
  <si>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</si>
  <si>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</si>
  <si>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</si>
  <si>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</si>
  <si>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</si>
  <si>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</si>
  <si>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</si>
  <si>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</si>
  <si>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</si>
  <si>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</si>
  <si>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</si>
  <si>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</si>
  <si>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</si>
  <si>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</si>
  <si>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</si>
  <si>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</si>
  <si>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</si>
  <si>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</si>
  <si>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</si>
  <si>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</si>
  <si>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</si>
  <si>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</si>
  <si>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</si>
  <si>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</si>
  <si>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</si>
  <si>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</si>
  <si>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</si>
  <si>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</si>
  <si>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</si>
  <si>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</si>
  <si>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</si>
  <si>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</si>
  <si>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</si>
  <si>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</si>
  <si>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</si>
  <si>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</si>
  <si>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</si>
  <si>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</si>
  <si>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</si>
  <si>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</si>
  <si>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</si>
  <si>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</si>
  <si>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</si>
  <si>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</si>
  <si>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</si>
  <si>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</si>
  <si>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</si>
  <si>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</si>
  <si>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</si>
  <si>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</si>
  <si>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</si>
  <si>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</si>
  <si>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</si>
  <si>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</si>
  <si>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</si>
  <si>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</si>
  <si>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</si>
  <si>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</si>
  <si>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</si>
  <si>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</si>
  <si>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</si>
  <si>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</si>
  <si>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</si>
  <si>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</si>
  <si>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</si>
  <si>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</si>
  <si>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</si>
  <si>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</si>
  <si>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</si>
  <si>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</si>
  <si>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</si>
  <si>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</si>
  <si>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</si>
  <si>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</si>
  <si>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</si>
  <si>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</si>
  <si>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</si>
  <si>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</si>
  <si>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</si>
  <si>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</si>
  <si>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</si>
  <si>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</si>
  <si>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</si>
  <si>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</si>
  <si>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</si>
  <si>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</si>
  <si>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</si>
  <si>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</si>
  <si>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</si>
  <si>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</si>
  <si>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</si>
  <si>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</si>
  <si>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</si>
  <si>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</si>
  <si>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</si>
  <si>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</si>
  <si>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</si>
  <si>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</si>
  <si>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</si>
  <si>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</si>
  <si>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</si>
  <si>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</si>
  <si>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</si>
  <si>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</si>
  <si>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</si>
  <si>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</si>
  <si>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</si>
  <si>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</si>
  <si>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</si>
  <si>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</si>
  <si>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</si>
  <si>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</si>
  <si>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</si>
  <si>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</si>
  <si>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</si>
  <si>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</si>
  <si>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</si>
  <si>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</si>
  <si>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</si>
  <si>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</si>
  <si>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</si>
  <si>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</si>
  <si>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</si>
  <si>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</si>
  <si>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</si>
  <si>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</si>
  <si>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</si>
  <si>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</si>
  <si>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</si>
  <si>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</si>
  <si>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</si>
  <si>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</si>
  <si>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</si>
  <si>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</si>
  <si>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</si>
  <si>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</si>
  <si>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</si>
  <si>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</si>
  <si>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</si>
  <si>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</si>
  <si>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</si>
  <si>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</si>
  <si>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</si>
  <si>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</si>
  <si>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</si>
  <si>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</si>
  <si>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</si>
  <si>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</si>
  <si>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</si>
  <si>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</si>
  <si>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</si>
  <si>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</si>
  <si>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</si>
  <si>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</si>
  <si>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</si>
  <si>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</si>
  <si>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</si>
  <si>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</si>
  <si>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</si>
  <si>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</si>
  <si>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</si>
  <si>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</si>
  <si>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</si>
  <si>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</si>
  <si>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</si>
  <si>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</si>
  <si>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</si>
  <si>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</si>
  <si>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</si>
  <si>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</si>
  <si>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</si>
  <si>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</si>
  <si>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</si>
  <si>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</si>
  <si>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</si>
  <si>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</si>
  <si>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</si>
  <si>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</si>
  <si>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</si>
  <si>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</si>
  <si>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</si>
  <si>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</si>
  <si>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</si>
  <si>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</si>
  <si>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</si>
  <si>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</si>
  <si>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</si>
  <si>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</si>
  <si>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</si>
  <si>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</si>
  <si>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</si>
  <si>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</si>
  <si>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</si>
  <si>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</si>
  <si>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</si>
  <si>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</si>
  <si>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</si>
  <si>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</si>
  <si>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</si>
  <si>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</si>
  <si>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</si>
  <si>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</si>
  <si>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</si>
  <si>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</si>
  <si>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</si>
  <si>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</si>
  <si>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</si>
  <si>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</si>
  <si>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</si>
  <si>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</si>
  <si>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</si>
  <si>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</si>
  <si>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</si>
  <si>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</si>
  <si>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</si>
  <si>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</si>
  <si>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</si>
  <si>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</si>
  <si>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</si>
  <si>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</si>
  <si>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</si>
  <si>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</si>
  <si>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</si>
  <si>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</si>
  <si>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</si>
  <si>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</si>
  <si>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</si>
  <si>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</si>
  <si>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</si>
  <si>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</si>
  <si>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</si>
  <si>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</si>
  <si>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</si>
  <si>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</si>
  <si>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</si>
  <si>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</si>
  <si>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</si>
  <si>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</si>
  <si>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</si>
  <si>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</si>
  <si>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</si>
  <si>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</si>
  <si>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</si>
  <si>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</si>
  <si>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</si>
  <si>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</si>
  <si>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</si>
  <si>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</si>
  <si>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</si>
  <si>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</si>
  <si>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</si>
  <si>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</si>
  <si>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</si>
  <si>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</si>
  <si>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</si>
  <si>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</si>
  <si>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</si>
  <si>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</si>
  <si>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</si>
  <si>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</si>
  <si>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</si>
  <si>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</si>
  <si>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</si>
  <si>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</si>
  <si>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</si>
  <si>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</si>
  <si>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</si>
  <si>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</si>
  <si>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</si>
  <si>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</si>
  <si>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</si>
  <si>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</si>
  <si>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</si>
  <si>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</si>
  <si>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</si>
  <si>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</si>
  <si>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</si>
  <si>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</si>
  <si>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</si>
  <si>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</si>
  <si>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</si>
  <si>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</si>
  <si>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</si>
  <si>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</si>
  <si>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</si>
  <si>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</si>
  <si>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</si>
  <si>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</si>
  <si>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</si>
  <si>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</si>
  <si>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</si>
  <si>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</si>
  <si>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</si>
  <si>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</si>
  <si>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</si>
  <si>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</si>
  <si>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</si>
  <si>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</si>
  <si>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</si>
  <si>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</si>
  <si>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</si>
  <si>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</si>
  <si>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</si>
  <si>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</si>
  <si>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</si>
  <si>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</si>
  <si>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</si>
  <si>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</si>
  <si>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</si>
  <si>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</si>
  <si>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</si>
  <si>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</si>
  <si>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</si>
  <si>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</si>
  <si>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</si>
  <si>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</si>
  <si>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</si>
  <si>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</si>
  <si>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</si>
  <si>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</si>
  <si>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</si>
  <si>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</si>
  <si>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</si>
  <si>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</si>
  <si>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</si>
  <si>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</si>
  <si>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</si>
  <si>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</si>
  <si>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</si>
  <si>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</si>
  <si>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</si>
  <si>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</si>
  <si>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</si>
  <si>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</si>
  <si>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</si>
  <si>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</si>
  <si>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</si>
  <si>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</si>
  <si>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</si>
  <si>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</si>
  <si>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</si>
  <si>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</si>
  <si>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</si>
  <si>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</si>
  <si>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</si>
  <si>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</si>
  <si>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</si>
  <si>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</si>
  <si>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</si>
  <si>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</si>
  <si>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</si>
  <si>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</si>
  <si>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</si>
  <si>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</si>
  <si>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</si>
  <si>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</si>
  <si>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</si>
  <si>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</si>
  <si>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</si>
  <si>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</si>
  <si>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</si>
  <si>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</si>
  <si>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</si>
  <si>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</si>
  <si>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</si>
  <si>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</si>
  <si>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</si>
  <si>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</si>
  <si>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</si>
  <si>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</si>
  <si>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</si>
  <si>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</si>
  <si>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</si>
  <si>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</si>
  <si>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</si>
  <si>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</si>
  <si>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</si>
  <si>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</si>
  <si>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</si>
  <si>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</si>
  <si>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</si>
  <si>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</si>
  <si>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</si>
  <si>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</si>
  <si>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</si>
  <si>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</si>
  <si>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</si>
  <si>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</si>
  <si>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</si>
  <si>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</si>
  <si>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</si>
  <si>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</si>
  <si>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</si>
  <si>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</si>
  <si>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</si>
  <si>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</si>
  <si>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</si>
  <si>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</si>
  <si>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</si>
  <si>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</si>
  <si>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</si>
  <si>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</si>
  <si>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</si>
  <si>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</si>
  <si>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</si>
  <si>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</si>
  <si>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</si>
  <si>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</si>
  <si>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</si>
  <si>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</si>
  <si>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</si>
  <si>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</si>
  <si>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</si>
  <si>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</si>
  <si>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</si>
  <si>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</si>
  <si>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</si>
  <si>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</si>
  <si>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</si>
  <si>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</si>
  <si>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</si>
  <si>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</si>
  <si>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</si>
  <si>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</si>
  <si>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</si>
  <si>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</si>
  <si>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</si>
  <si>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</si>
  <si>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</si>
  <si>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</si>
  <si>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</si>
  <si>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</si>
  <si>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</si>
  <si>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</si>
  <si>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</si>
  <si>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</si>
  <si>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</si>
  <si>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</si>
  <si>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</si>
  <si>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</si>
  <si>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</si>
  <si>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</si>
  <si>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</si>
  <si>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</si>
  <si>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</si>
  <si>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</si>
  <si>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</si>
  <si>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</si>
  <si>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</si>
  <si>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</si>
  <si>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</si>
  <si>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</si>
  <si>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</si>
  <si>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</si>
  <si>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</si>
  <si>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</si>
  <si>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</si>
  <si>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</si>
  <si>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</si>
  <si>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</si>
  <si>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</si>
  <si>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</si>
  <si>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</si>
  <si>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</si>
  <si>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</si>
  <si>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</si>
  <si>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</si>
  <si>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</si>
  <si>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</si>
  <si>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</si>
  <si>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</si>
  <si>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</si>
  <si>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</si>
  <si>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</si>
  <si>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</si>
  <si>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</si>
  <si>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</si>
  <si>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</si>
  <si>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</si>
  <si>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</si>
  <si>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</si>
  <si>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</si>
  <si>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</si>
  <si>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</si>
  <si>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</si>
  <si>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</si>
  <si>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</si>
  <si>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</si>
  <si>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</si>
  <si>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</si>
  <si>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</si>
  <si>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</si>
  <si>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</si>
  <si>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</si>
  <si>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</si>
  <si>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</si>
  <si>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</si>
  <si>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</si>
  <si>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</si>
  <si>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</si>
  <si>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</si>
  <si>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</si>
  <si>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</si>
  <si>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</si>
  <si>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</si>
  <si>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</si>
  <si>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</si>
  <si>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</si>
  <si>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</si>
  <si>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</si>
  <si>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</si>
  <si>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</si>
  <si>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</si>
  <si>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</si>
  <si>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</si>
  <si>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</si>
  <si>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</si>
  <si>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</si>
  <si>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</si>
  <si>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</si>
  <si>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</si>
  <si>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</si>
  <si>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</si>
  <si>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</si>
  <si>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</si>
  <si>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</si>
  <si>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</si>
  <si>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</si>
  <si>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</si>
  <si>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</si>
  <si>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</si>
  <si>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</si>
  <si>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</si>
  <si>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</si>
  <si>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</si>
  <si>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</si>
  <si>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</si>
  <si>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</si>
  <si>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</si>
  <si>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</si>
  <si>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</si>
  <si>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</si>
  <si>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</si>
  <si>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</si>
  <si>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</si>
  <si>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</si>
  <si>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</si>
  <si>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</si>
  <si>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</si>
  <si>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</si>
  <si>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</si>
  <si>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</si>
  <si>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</si>
  <si>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</si>
  <si>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</si>
  <si>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</si>
  <si>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</si>
  <si>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</si>
  <si>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</si>
  <si>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</si>
  <si>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</si>
  <si>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</si>
  <si>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</si>
  <si>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</si>
  <si>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</si>
  <si>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</si>
  <si>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</si>
  <si>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</si>
  <si>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</si>
  <si>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</si>
  <si>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</si>
  <si>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</si>
  <si>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</si>
  <si>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</si>
  <si>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</si>
  <si>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</si>
  <si>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</si>
  <si>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</si>
  <si>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</si>
  <si>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</si>
  <si>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</si>
  <si>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</si>
  <si>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</si>
  <si>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</si>
  <si>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</si>
  <si>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</si>
  <si>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</si>
  <si>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</si>
  <si>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</si>
  <si>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</si>
  <si>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</si>
  <si>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</si>
  <si>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</si>
  <si>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</si>
  <si>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</si>
  <si>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</si>
  <si>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</si>
  <si>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</si>
  <si>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</si>
  <si>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</si>
  <si>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</si>
  <si>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</si>
  <si>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</si>
  <si>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</si>
  <si>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</si>
  <si>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</si>
  <si>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</si>
  <si>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</si>
  <si>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</si>
  <si>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</si>
  <si>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</si>
  <si>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</si>
  <si>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</si>
  <si>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</si>
  <si>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</si>
  <si>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</si>
  <si>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</si>
  <si>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</si>
  <si>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</si>
  <si>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</si>
  <si>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</si>
  <si>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</si>
  <si>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</si>
  <si>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</si>
  <si>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</si>
  <si>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</si>
  <si>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</si>
  <si>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</si>
  <si>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</si>
  <si>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</si>
  <si>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</si>
  <si>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</si>
  <si>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</si>
  <si>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</si>
  <si>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</si>
  <si>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</si>
  <si>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</si>
  <si>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</si>
  <si>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</si>
  <si>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</si>
  <si>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</si>
  <si>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</si>
  <si>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</si>
  <si>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</si>
  <si>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</si>
  <si>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</si>
  <si>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</si>
  <si>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</si>
  <si>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</si>
  <si>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</si>
  <si>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</si>
  <si>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</si>
  <si>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</si>
  <si>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</si>
  <si>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</si>
  <si>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</si>
  <si>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</si>
  <si>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</si>
  <si>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</si>
  <si>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</si>
  <si>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</si>
  <si>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</si>
  <si>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</si>
  <si>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</si>
  <si>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</si>
  <si>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</si>
  <si>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</si>
  <si>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</si>
  <si>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</si>
  <si>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</si>
  <si>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</si>
  <si>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</si>
  <si>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</si>
  <si>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</si>
  <si>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</si>
  <si>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</si>
  <si>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</si>
  <si>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</si>
  <si>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</si>
  <si>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</si>
  <si>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</si>
  <si>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</si>
  <si>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</si>
  <si>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</si>
  <si>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</si>
  <si>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</si>
  <si>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</si>
  <si>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</si>
  <si>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</si>
  <si>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</si>
  <si>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</si>
  <si>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</si>
  <si>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</si>
  <si>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</si>
  <si>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</si>
  <si>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</si>
  <si>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</si>
  <si>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</si>
  <si>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</si>
  <si>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</si>
  <si>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</si>
  <si>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</si>
  <si>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</si>
  <si>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</si>
  <si>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</si>
  <si>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</si>
  <si>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</si>
  <si>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</si>
  <si>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</si>
  <si>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</si>
  <si>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</si>
  <si>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</si>
  <si>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</si>
  <si>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</si>
  <si>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</si>
  <si>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</si>
  <si>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</si>
  <si>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</si>
  <si>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</si>
  <si>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</si>
  <si>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</si>
  <si>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</si>
  <si>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</si>
  <si>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</si>
  <si>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</si>
  <si>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</si>
  <si>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</si>
  <si>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</si>
  <si>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</si>
  <si>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</si>
  <si>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</si>
  <si>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</si>
  <si>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</si>
  <si>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</si>
  <si>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</si>
  <si>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</si>
  <si>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</si>
  <si>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</si>
  <si>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</si>
  <si>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</si>
  <si>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</si>
  <si>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</si>
  <si>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</si>
  <si>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</si>
  <si>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</si>
  <si>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</si>
  <si>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</si>
  <si>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</si>
  <si>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</si>
  <si>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</si>
  <si>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</si>
  <si>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</si>
  <si>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</si>
  <si>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</si>
  <si>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</si>
  <si>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</si>
  <si>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</si>
  <si>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</si>
  <si>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</si>
  <si>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</si>
  <si>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</si>
  <si>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</si>
  <si>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</si>
  <si>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</si>
  <si>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</si>
  <si>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</si>
  <si>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</si>
  <si>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</si>
  <si>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</si>
  <si>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</si>
  <si>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</si>
  <si>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</si>
  <si>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</si>
  <si>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</si>
  <si>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</si>
  <si>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</si>
  <si>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</si>
  <si>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</si>
  <si>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</si>
  <si>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</si>
  <si>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</si>
  <si>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</si>
  <si>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</si>
  <si>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</si>
  <si>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</si>
  <si>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</si>
  <si>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</si>
  <si>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</si>
  <si>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</si>
  <si>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</si>
  <si>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</si>
  <si>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</si>
  <si>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</si>
  <si>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</si>
  <si>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</si>
  <si>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</si>
  <si>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</si>
  <si>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</si>
  <si>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</si>
  <si>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</si>
  <si>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</si>
  <si>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</si>
  <si>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</si>
  <si>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</si>
  <si>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</si>
  <si>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</si>
  <si>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</si>
  <si>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</si>
  <si>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</si>
  <si>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</si>
  <si>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</si>
  <si>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</si>
  <si>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</si>
  <si>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</si>
  <si>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</si>
  <si>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</si>
  <si>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</si>
  <si>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</si>
  <si>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</si>
  <si>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</si>
  <si>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</si>
  <si>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</si>
  <si>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</si>
  <si>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</si>
  <si>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</si>
  <si>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</si>
  <si>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</si>
  <si>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</si>
  <si>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</si>
  <si>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</si>
  <si>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</si>
  <si>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</si>
  <si>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</si>
  <si>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</si>
  <si>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</si>
  <si>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</si>
  <si>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</si>
  <si>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</si>
  <si>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</si>
  <si>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</si>
  <si>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</si>
  <si>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</si>
  <si>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</si>
  <si>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</si>
  <si>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</si>
  <si>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</si>
  <si>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</si>
  <si>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</si>
  <si>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</si>
  <si>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</si>
  <si>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</si>
  <si>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</si>
  <si>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</si>
  <si>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</si>
  <si>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</si>
  <si>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</si>
  <si>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</si>
  <si>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</si>
  <si>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</si>
  <si>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</si>
  <si>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</si>
  <si>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</si>
  <si>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</si>
  <si>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</si>
  <si>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</si>
  <si>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</si>
  <si>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</si>
  <si>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</si>
  <si>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</si>
  <si>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</si>
  <si>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</si>
  <si>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</si>
  <si>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</si>
  <si>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</si>
  <si>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</si>
  <si>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</si>
  <si>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</si>
  <si>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</si>
  <si>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</si>
  <si>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</si>
  <si>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</si>
  <si>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</si>
  <si>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</si>
  <si>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</si>
  <si>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</si>
  <si>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</si>
  <si>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</si>
  <si>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</si>
  <si>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</si>
  <si>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</si>
  <si>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</si>
  <si>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</si>
  <si>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</si>
  <si>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</si>
  <si>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</si>
  <si>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</si>
  <si>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</si>
  <si>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</si>
  <si>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</si>
  <si>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</si>
  <si>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</si>
  <si>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</si>
  <si>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</si>
  <si>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</si>
  <si>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</si>
  <si>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</si>
  <si>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</si>
  <si>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</si>
  <si>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</si>
  <si>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</si>
  <si>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</si>
  <si>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</si>
  <si>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</si>
  <si>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</si>
  <si>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</si>
  <si>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</si>
  <si>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</si>
  <si>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</si>
  <si>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</si>
  <si>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</si>
  <si>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</si>
  <si>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</si>
  <si>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</si>
  <si>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</si>
  <si>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</si>
  <si>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</si>
  <si>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</si>
  <si>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</si>
  <si>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</si>
  <si>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</si>
  <si>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</si>
  <si>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</si>
  <si>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</si>
  <si>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</si>
  <si>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</si>
  <si>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</si>
  <si>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</si>
  <si>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</si>
  <si>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</si>
  <si>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</si>
  <si>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</si>
  <si>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</si>
  <si>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</si>
  <si>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</si>
  <si>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</si>
  <si>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</si>
  <si>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</si>
  <si>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</si>
  <si>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</si>
  <si>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</si>
  <si>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</si>
  <si>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</si>
  <si>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</si>
  <si>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</si>
  <si>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</si>
  <si>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</si>
  <si>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</si>
  <si>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</si>
  <si>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</si>
  <si>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</si>
  <si>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</si>
  <si>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</si>
  <si>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</si>
  <si>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</si>
  <si>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</si>
  <si>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</si>
  <si>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</si>
  <si>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</si>
  <si>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</si>
  <si>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</si>
  <si>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</si>
  <si>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</si>
  <si>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</si>
  <si>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</si>
  <si>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</si>
  <si>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</si>
  <si>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</si>
  <si>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</si>
  <si>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</si>
  <si>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</si>
  <si>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</si>
  <si>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</si>
  <si>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</si>
  <si>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</si>
  <si>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</si>
  <si>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</si>
  <si>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</si>
  <si>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</si>
  <si>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</si>
  <si>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</si>
  <si>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</si>
  <si>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</si>
  <si>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</si>
  <si>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</si>
  <si>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</si>
  <si>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</si>
  <si>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</si>
  <si>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</si>
  <si>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</si>
  <si>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</si>
  <si>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</si>
  <si>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</si>
  <si>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</si>
  <si>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</si>
  <si>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</si>
  <si>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</si>
  <si>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</si>
  <si>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</si>
  <si>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</si>
  <si>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</si>
  <si>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</si>
  <si>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</si>
  <si>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</si>
  <si>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</si>
  <si>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</si>
  <si>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</si>
  <si>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</si>
  <si>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</si>
  <si>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</si>
  <si>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</si>
  <si>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</si>
  <si>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</si>
  <si>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</si>
  <si>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</si>
  <si>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</si>
  <si>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</si>
  <si>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</si>
  <si>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</si>
  <si>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</si>
  <si>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</si>
  <si>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</si>
  <si>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</si>
  <si>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</si>
  <si>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</si>
  <si>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</si>
  <si>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</si>
  <si>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</si>
  <si>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</si>
  <si>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</si>
  <si>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</si>
  <si>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</si>
  <si>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</si>
  <si>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</si>
  <si>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</si>
  <si>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</si>
  <si>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</si>
  <si>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</si>
  <si>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</si>
  <si>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</si>
  <si>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</si>
  <si>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</si>
  <si>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</si>
  <si>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</si>
  <si>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</si>
  <si>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</si>
  <si>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</si>
  <si>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</si>
  <si>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</si>
  <si>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</si>
  <si>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</si>
  <si>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</si>
  <si>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</si>
  <si>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</si>
  <si>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</si>
  <si>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</si>
  <si>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</si>
  <si>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</si>
  <si>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</si>
  <si>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</si>
  <si>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</si>
  <si>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</si>
  <si>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</si>
  <si>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</si>
  <si>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</si>
  <si>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</si>
  <si>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</si>
  <si>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</si>
  <si>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</si>
  <si>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</si>
  <si>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</si>
  <si>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</si>
  <si>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</si>
  <si>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</si>
  <si>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</si>
  <si>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</si>
  <si>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</si>
  <si>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</si>
  <si>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</si>
  <si>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</si>
  <si>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</si>
  <si>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</si>
  <si>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</si>
  <si>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</si>
  <si>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</si>
  <si>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</si>
  <si>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</si>
  <si>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</si>
  <si>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</si>
  <si>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</si>
  <si>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</si>
  <si>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</si>
  <si>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</si>
  <si>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</si>
  <si>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</si>
  <si>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</si>
  <si>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</si>
  <si>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</si>
  <si>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</si>
  <si>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</si>
  <si>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</si>
  <si>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</si>
  <si>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</si>
  <si>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</si>
  <si>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</si>
  <si>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</si>
  <si>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</si>
  <si>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</si>
  <si>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</si>
  <si>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</si>
  <si>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</si>
  <si>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</si>
  <si>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</si>
  <si>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</si>
  <si>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</si>
  <si>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</si>
  <si>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</si>
  <si>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</si>
  <si>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</si>
  <si>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</si>
  <si>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</si>
  <si>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</si>
  <si>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</si>
  <si>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</si>
  <si>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</si>
  <si>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</si>
  <si>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</si>
  <si>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</si>
  <si>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</si>
  <si>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</si>
  <si>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</si>
  <si>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</si>
  <si>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</si>
  <si>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</si>
  <si>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</si>
  <si>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</si>
  <si>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</si>
  <si>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</si>
  <si>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</si>
  <si>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</si>
  <si>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</si>
  <si>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</si>
  <si>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</si>
  <si>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</si>
  <si>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</si>
  <si>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</si>
  <si>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</si>
  <si>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</si>
  <si>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</si>
  <si>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</si>
  <si>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</si>
  <si>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</si>
  <si>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</si>
  <si>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</si>
  <si>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</si>
  <si>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</si>
  <si>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</si>
  <si>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</si>
  <si>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</si>
  <si>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</si>
  <si>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</si>
  <si>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</si>
  <si>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</si>
  <si>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</si>
  <si>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</si>
  <si>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</si>
  <si>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</si>
  <si>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</si>
  <si>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</si>
  <si>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</si>
  <si>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</si>
  <si>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</si>
  <si>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</si>
  <si>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</si>
  <si>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</si>
  <si>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</si>
  <si>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</si>
  <si>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</si>
  <si>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</si>
  <si>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</si>
  <si>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</si>
  <si>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</si>
  <si>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</si>
  <si>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</si>
  <si>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</si>
  <si>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</si>
  <si>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</si>
  <si>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</si>
  <si>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</si>
  <si>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</si>
  <si>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</si>
  <si>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</si>
  <si>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</si>
  <si>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</si>
  <si>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</si>
  <si>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</si>
  <si>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</si>
  <si>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</si>
  <si>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</si>
  <si>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</si>
  <si>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</si>
  <si>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</si>
  <si>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</si>
  <si>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</si>
  <si>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</si>
  <si>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</si>
  <si>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</si>
  <si>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</si>
  <si>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</si>
  <si>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</si>
  <si>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</si>
  <si>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</si>
  <si>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</si>
  <si>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</si>
  <si>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</si>
  <si>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</si>
  <si>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</si>
  <si>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</si>
  <si>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</si>
  <si>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</si>
  <si>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</si>
  <si>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</si>
  <si>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</si>
  <si>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</si>
  <si>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</si>
  <si>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</si>
  <si>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</si>
  <si>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</si>
  <si>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</si>
  <si>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</si>
  <si>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</si>
  <si>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</si>
  <si>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</si>
  <si>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</si>
  <si>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</si>
  <si>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</si>
  <si>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</si>
  <si>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</si>
  <si>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</si>
  <si>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</si>
  <si>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</si>
  <si>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</si>
  <si>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</si>
  <si>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</si>
  <si>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</si>
  <si>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</si>
  <si>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</si>
  <si>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</si>
  <si>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</si>
  <si>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</si>
  <si>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</si>
  <si>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</si>
  <si>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</si>
  <si>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</si>
  <si>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</si>
  <si>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</si>
  <si>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</si>
  <si>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</si>
  <si>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</si>
  <si>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</si>
  <si>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</si>
  <si>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</si>
  <si>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</si>
  <si>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</si>
  <si>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</si>
  <si>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</si>
  <si>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</si>
  <si>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</si>
  <si>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</si>
  <si>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</si>
  <si>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</si>
  <si>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</si>
  <si>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</si>
  <si>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</si>
  <si>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</si>
  <si>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</si>
  <si>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</si>
  <si>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</si>
  <si>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</si>
  <si>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</si>
  <si>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</si>
  <si>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</si>
  <si>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</si>
  <si>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</si>
  <si>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</si>
  <si>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</si>
  <si>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</si>
  <si>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</si>
  <si>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</si>
  <si>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</si>
  <si>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</si>
  <si>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</si>
  <si>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</si>
  <si>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</si>
  <si>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</si>
  <si>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</si>
  <si>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</si>
  <si>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</si>
  <si>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</si>
  <si>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</si>
  <si>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</si>
  <si>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</si>
  <si>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</si>
  <si>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</si>
  <si>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</si>
  <si>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</si>
  <si>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</si>
  <si>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</si>
  <si>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</si>
  <si>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</si>
  <si>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</si>
  <si>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</si>
  <si>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</si>
  <si>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</si>
  <si>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</si>
  <si>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</si>
  <si>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</si>
  <si>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</si>
  <si>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</si>
  <si>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</si>
  <si>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</si>
  <si>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</si>
  <si>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</si>
  <si>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</si>
  <si>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</si>
  <si>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</si>
  <si>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</si>
  <si>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</si>
  <si>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</si>
  <si>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</si>
  <si>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</si>
  <si>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</si>
  <si>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</si>
  <si>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</si>
  <si>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</si>
  <si>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</si>
  <si>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</si>
  <si>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</si>
  <si>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</si>
  <si>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</si>
  <si>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</si>
  <si>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</si>
  <si>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</si>
  <si>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</si>
  <si>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</si>
  <si>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</si>
  <si>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</si>
  <si>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</si>
  <si>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</si>
  <si>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</si>
  <si>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</si>
  <si>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</si>
  <si>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</si>
  <si>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</si>
  <si>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</si>
  <si>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</si>
  <si>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</si>
  <si>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</si>
  <si>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</si>
  <si>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</si>
  <si>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</si>
  <si>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</si>
  <si>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</si>
  <si>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</si>
  <si>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</si>
  <si>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</si>
  <si>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</si>
  <si>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</si>
  <si>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</si>
  <si>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</si>
  <si>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</si>
  <si>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</si>
  <si>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</si>
  <si>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</si>
  <si>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</si>
  <si>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</si>
  <si>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</si>
  <si>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</si>
  <si>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</si>
  <si>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</si>
  <si>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</si>
  <si>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</si>
  <si>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</si>
  <si>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</si>
  <si>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</si>
  <si>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</si>
  <si>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</si>
  <si>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</si>
  <si>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</si>
  <si>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</si>
  <si>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</si>
  <si>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</si>
  <si>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</si>
  <si>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</si>
  <si>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</si>
  <si>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</si>
  <si>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</si>
  <si>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</si>
  <si>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</si>
  <si>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</si>
  <si>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</si>
  <si>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</si>
  <si>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</si>
  <si>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</si>
  <si>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</si>
  <si>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</si>
  <si>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</si>
  <si>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</si>
  <si>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</si>
  <si>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</si>
  <si>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</si>
  <si>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</si>
  <si>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</si>
  <si>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</si>
  <si>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</si>
  <si>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</si>
  <si>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</si>
  <si>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</si>
  <si>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</si>
  <si>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</si>
  <si>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</si>
  <si>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</si>
  <si>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</si>
  <si>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</si>
  <si>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</si>
  <si>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</si>
  <si>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</si>
  <si>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</si>
  <si>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</si>
  <si>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</si>
  <si>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</si>
  <si>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</si>
  <si>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</si>
  <si>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</si>
  <si>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</si>
  <si>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</si>
  <si>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</si>
  <si>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</si>
  <si>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</si>
  <si>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</si>
  <si>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</si>
  <si>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</si>
  <si>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</si>
  <si>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</si>
  <si>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</si>
  <si>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</si>
  <si>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</si>
  <si>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</si>
  <si>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</si>
  <si>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</si>
  <si>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</si>
  <si>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</si>
  <si>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</si>
  <si>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</si>
  <si>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</si>
  <si>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</si>
  <si>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</si>
  <si>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</si>
  <si>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</si>
  <si>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</si>
  <si>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</si>
  <si>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</si>
  <si>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</si>
  <si>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</si>
  <si>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</si>
  <si>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</si>
  <si>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</si>
  <si>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</si>
  <si>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</si>
  <si>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</si>
  <si>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</si>
  <si>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</si>
  <si>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</si>
  <si>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</si>
  <si>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</si>
  <si>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</si>
  <si>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</si>
  <si>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</si>
  <si>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</si>
  <si>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</si>
  <si>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</si>
  <si>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</si>
  <si>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</si>
  <si>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</si>
  <si>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</si>
  <si>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</si>
  <si>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</si>
  <si>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</si>
  <si>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</si>
  <si>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</si>
  <si>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</si>
  <si>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</si>
  <si>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</si>
  <si>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</si>
  <si>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</si>
  <si>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</si>
  <si>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</si>
  <si>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</si>
  <si>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</si>
  <si>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</si>
  <si>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</si>
  <si>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</si>
  <si>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</si>
  <si>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</si>
  <si>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</si>
  <si>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</si>
  <si>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</si>
  <si>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</si>
  <si>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</si>
  <si>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</si>
  <si>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</si>
  <si>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</si>
  <si>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</si>
  <si>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</si>
  <si>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</si>
  <si>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</si>
  <si>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</si>
  <si>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</si>
  <si>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</si>
  <si>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</si>
  <si>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</si>
  <si>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</si>
  <si>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</si>
  <si>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</si>
  <si>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</si>
  <si>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</si>
  <si>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</si>
  <si>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</si>
  <si>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</si>
  <si>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</si>
  <si>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</si>
  <si>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</si>
  <si>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</si>
  <si>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</si>
  <si>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</si>
  <si>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</si>
  <si>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</si>
  <si>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</si>
  <si>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</si>
  <si>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</si>
  <si>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</si>
  <si>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</si>
  <si>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</si>
  <si>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</si>
  <si>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</si>
  <si>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</si>
  <si>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</si>
  <si>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</si>
  <si>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</si>
  <si>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</si>
  <si>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</si>
  <si>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</si>
  <si>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</si>
  <si>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</si>
  <si>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</si>
  <si>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</si>
  <si>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</si>
  <si>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</si>
  <si>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</si>
  <si>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</si>
  <si>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</si>
  <si>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</si>
  <si>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</si>
  <si>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</si>
  <si>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</si>
  <si>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</si>
  <si>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</si>
  <si>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</si>
  <si>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</si>
  <si>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</si>
  <si>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</si>
  <si>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</si>
  <si>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</si>
  <si>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</si>
  <si>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</si>
  <si>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</si>
  <si>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</si>
  <si>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</si>
  <si>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</si>
  <si>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</si>
  <si>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</si>
  <si>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</si>
  <si>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</si>
  <si>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</si>
  <si>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</si>
  <si>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</si>
  <si>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</si>
  <si>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</si>
  <si>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</si>
  <si>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</si>
  <si>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</si>
  <si>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</si>
  <si>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</si>
  <si>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</si>
  <si>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</si>
  <si>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</si>
  <si>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</si>
  <si>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</si>
  <si>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</si>
  <si>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</si>
  <si>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</si>
  <si>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</si>
  <si>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</si>
  <si>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</si>
  <si>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</si>
  <si>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</si>
  <si>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</si>
  <si>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</si>
  <si>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</si>
  <si>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</si>
  <si>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</si>
  <si>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</si>
  <si>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</si>
  <si>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</si>
  <si>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</si>
  <si>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</si>
  <si>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</si>
  <si>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</si>
  <si>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</si>
  <si>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</si>
  <si>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</si>
  <si>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</si>
  <si>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</si>
  <si>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</si>
  <si>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</si>
  <si>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</si>
  <si>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</si>
  <si>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</si>
  <si>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</si>
  <si>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</si>
  <si>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</si>
  <si>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</si>
  <si>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</si>
  <si>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</si>
  <si>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</si>
  <si>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</si>
  <si>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</si>
  <si>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</si>
  <si>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</si>
  <si>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</si>
  <si>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</si>
  <si>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</si>
  <si>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</si>
  <si>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</si>
  <si>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</si>
  <si>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</si>
  <si>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</si>
  <si>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</si>
  <si>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</si>
  <si>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</si>
  <si>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</si>
  <si>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</si>
  <si>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</si>
  <si>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</si>
  <si>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</si>
  <si>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</si>
  <si>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</si>
  <si>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</si>
  <si>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</si>
  <si>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</si>
  <si>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</si>
  <si>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</si>
  <si>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</si>
  <si>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</si>
  <si>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</si>
  <si>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</si>
  <si>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</si>
  <si>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</si>
  <si>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</si>
  <si>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</si>
  <si>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</si>
  <si>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</si>
  <si>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</si>
  <si>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</si>
  <si>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</si>
  <si>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</si>
  <si>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</si>
  <si>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</si>
  <si>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</si>
  <si>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</si>
  <si>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</si>
  <si>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</si>
  <si>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</si>
  <si>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</si>
  <si>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</si>
  <si>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</si>
  <si>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</si>
  <si>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</si>
  <si>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</si>
  <si>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</si>
  <si>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</si>
  <si>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</si>
  <si>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</si>
  <si>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</si>
  <si>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</si>
  <si>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</si>
  <si>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</si>
  <si>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</si>
  <si>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</si>
  <si>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</si>
  <si>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</si>
  <si>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</si>
  <si>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</si>
  <si>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</si>
  <si>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</si>
  <si>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</si>
  <si>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</si>
  <si>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</si>
  <si>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</si>
  <si>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</si>
  <si>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</si>
  <si>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</si>
  <si>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</si>
  <si>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</si>
  <si>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</si>
  <si>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</si>
  <si>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</si>
  <si>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</si>
  <si>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</si>
  <si>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</si>
  <si>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</si>
  <si>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</si>
  <si>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</si>
  <si>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</si>
  <si>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</si>
  <si>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</si>
  <si>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</si>
  <si>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</si>
  <si>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</si>
  <si>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</si>
  <si>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</si>
  <si>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</si>
  <si>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</si>
  <si>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</si>
  <si>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</si>
  <si>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</si>
  <si>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</si>
  <si>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</si>
  <si>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</si>
  <si>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</si>
  <si>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</si>
  <si>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</si>
  <si>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</si>
  <si>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</si>
  <si>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</si>
  <si>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</si>
  <si>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</si>
  <si>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</si>
  <si>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</si>
  <si>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</si>
  <si>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</si>
  <si>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</si>
  <si>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</si>
  <si>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</si>
  <si>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</si>
  <si>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</si>
  <si>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</si>
  <si>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</si>
  <si>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</si>
  <si>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</si>
  <si>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</si>
  <si>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</si>
  <si>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</si>
  <si>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</si>
  <si>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</si>
  <si>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</si>
  <si>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</si>
  <si>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</si>
  <si>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</si>
  <si>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</si>
  <si>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</si>
  <si>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</si>
  <si>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</si>
  <si>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</si>
  <si>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</si>
  <si>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</si>
  <si>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</si>
  <si>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</si>
  <si>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</si>
  <si>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</si>
  <si>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</si>
  <si>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</si>
  <si>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</si>
  <si>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</si>
  <si>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</si>
  <si>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</si>
  <si>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</si>
  <si>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</si>
  <si>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</si>
  <si>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</si>
  <si>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</si>
  <si>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</si>
  <si>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</si>
  <si>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</si>
  <si>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</si>
  <si>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</si>
  <si>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</si>
  <si>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</si>
  <si>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</si>
  <si>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</si>
  <si>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</si>
  <si>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</si>
  <si>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</si>
  <si>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</si>
  <si>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</si>
  <si>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</si>
  <si>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</si>
  <si>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</si>
  <si>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</si>
  <si>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</si>
  <si>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</si>
  <si>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</si>
  <si>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</si>
  <si>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</si>
  <si>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</si>
  <si>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</si>
  <si>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</si>
  <si>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</si>
  <si>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</si>
  <si>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</si>
  <si>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</si>
  <si>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</si>
  <si>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</si>
  <si>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</si>
  <si>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</si>
  <si>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</si>
  <si>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</si>
  <si>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</si>
  <si>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</si>
  <si>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</si>
  <si>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</si>
  <si>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</si>
  <si>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</si>
  <si>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</si>
  <si>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</si>
  <si>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</si>
  <si>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</si>
  <si>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</si>
  <si>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</si>
  <si>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</si>
  <si>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</si>
  <si>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</si>
  <si>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</si>
  <si>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</si>
  <si>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</si>
  <si>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</si>
  <si>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</si>
  <si>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</si>
  <si>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</si>
  <si>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</si>
  <si>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</si>
  <si>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</si>
  <si>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</si>
  <si>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</si>
  <si>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</si>
  <si>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</si>
  <si>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</si>
  <si>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</si>
  <si>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</si>
  <si>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</si>
  <si>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</si>
  <si>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</si>
  <si>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</si>
  <si>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</si>
  <si>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</si>
  <si>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</si>
  <si>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</si>
  <si>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</si>
  <si>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</si>
  <si>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</si>
  <si>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</si>
  <si>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</si>
  <si>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</si>
  <si>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</si>
  <si>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</si>
  <si>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</si>
  <si>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</si>
  <si>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</si>
  <si>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</si>
  <si>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</si>
  <si>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</si>
  <si>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</si>
  <si>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</si>
  <si>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</si>
  <si>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</si>
  <si>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</si>
  <si>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</si>
  <si>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</si>
  <si>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</si>
  <si>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</si>
  <si>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</si>
  <si>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</si>
  <si>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</si>
  <si>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</si>
  <si>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</si>
  <si>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</si>
  <si>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</si>
  <si>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</si>
  <si>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</si>
  <si>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</si>
  <si>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</si>
  <si>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</si>
  <si>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</si>
  <si>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</si>
  <si>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</si>
  <si>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</si>
  <si>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</si>
  <si>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</si>
  <si>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</si>
  <si>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</si>
  <si>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</si>
  <si>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</si>
  <si>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</si>
  <si>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</si>
  <si>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</si>
  <si>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</si>
  <si>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</si>
  <si>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</si>
  <si>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</si>
  <si>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</si>
  <si>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</si>
  <si>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</si>
  <si>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</si>
  <si>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</si>
  <si>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</si>
  <si>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</si>
  <si>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</si>
  <si>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</si>
  <si>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</si>
  <si>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</si>
  <si>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</si>
  <si>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</si>
  <si>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</si>
  <si>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</si>
  <si>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</si>
  <si>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</si>
  <si>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</si>
  <si>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</si>
  <si>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</si>
  <si>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</si>
  <si>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</si>
  <si>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</si>
  <si>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</si>
  <si>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</si>
  <si>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</si>
  <si>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</si>
  <si>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</si>
  <si>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</si>
  <si>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</si>
  <si>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</si>
  <si>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</si>
  <si>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</si>
  <si>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</si>
  <si>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</si>
  <si>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</si>
  <si>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</si>
  <si>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</si>
  <si>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</si>
  <si>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</si>
  <si>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</si>
  <si>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</si>
  <si>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</si>
  <si>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</si>
  <si>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</si>
  <si>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</si>
  <si>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</si>
  <si>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</si>
  <si>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</si>
  <si>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</si>
  <si>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</si>
  <si>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</si>
  <si>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</si>
  <si>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</si>
  <si>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</si>
  <si>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</si>
  <si>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</si>
  <si>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</si>
  <si>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</si>
  <si>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</si>
  <si>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</si>
  <si>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</si>
  <si>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</si>
  <si>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</si>
  <si>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</si>
  <si>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</si>
  <si>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</si>
  <si>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</si>
  <si>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</si>
  <si>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</si>
  <si>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</si>
  <si>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</si>
  <si>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</si>
  <si>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</si>
  <si>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</si>
  <si>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</si>
  <si>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</si>
  <si>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</si>
  <si>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</si>
  <si>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</si>
  <si>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</si>
  <si>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</si>
  <si>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</si>
  <si>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</si>
  <si>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</si>
  <si>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</si>
  <si>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</si>
  <si>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</si>
  <si>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</si>
  <si>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</si>
  <si>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</si>
  <si>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</si>
  <si>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</si>
  <si>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</si>
  <si>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</si>
  <si>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</si>
  <si>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</si>
  <si>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</si>
  <si>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</si>
  <si>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</si>
  <si>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</si>
  <si>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</si>
  <si>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</si>
  <si>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</si>
  <si>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</si>
  <si>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</si>
  <si>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</si>
  <si>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</si>
  <si>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</si>
  <si>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</si>
  <si>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</si>
  <si>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</si>
  <si>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</si>
  <si>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</si>
  <si>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</si>
  <si>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</si>
  <si>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</si>
  <si>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</si>
  <si>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</si>
  <si>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</si>
  <si>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</si>
  <si>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</si>
  <si>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</si>
  <si>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</si>
  <si>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</si>
  <si>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</si>
  <si>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</si>
  <si>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</si>
  <si>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</si>
  <si>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</si>
  <si>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</si>
  <si>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</si>
  <si>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</si>
  <si>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</si>
  <si>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</si>
  <si>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</si>
  <si>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</si>
  <si>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</si>
  <si>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</si>
  <si>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</si>
  <si>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</si>
  <si>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</si>
  <si>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</si>
  <si>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</si>
  <si>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</si>
  <si>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</si>
  <si>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</si>
  <si>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</si>
  <si>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</si>
  <si>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</si>
  <si>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</si>
  <si>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</si>
  <si>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</si>
  <si>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</si>
  <si>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</si>
  <si>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</si>
  <si>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</si>
  <si>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</si>
  <si>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</si>
  <si>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</si>
  <si>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</si>
  <si>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</si>
  <si>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</si>
  <si>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</si>
  <si>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</si>
  <si>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</si>
  <si>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</si>
  <si>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</si>
  <si>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</si>
  <si>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</si>
  <si>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</si>
  <si>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</si>
  <si>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</si>
  <si>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</si>
  <si>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</si>
  <si>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</si>
  <si>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</si>
  <si>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</si>
  <si>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</si>
  <si>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</si>
  <si>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</si>
  <si>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</si>
  <si>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</si>
  <si>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</si>
  <si>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</si>
  <si>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</si>
  <si>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</si>
  <si>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</si>
  <si>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</si>
  <si>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</si>
  <si>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</si>
  <si>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</si>
  <si>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</si>
  <si>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</si>
  <si>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</si>
  <si>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</si>
  <si>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</si>
  <si>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</si>
  <si>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</si>
  <si>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</si>
  <si>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</si>
  <si>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</si>
  <si>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</si>
  <si>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</si>
  <si>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</si>
  <si>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</si>
  <si>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</si>
  <si>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</si>
  <si>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</si>
  <si>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</si>
  <si>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</si>
  <si>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</si>
  <si>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</si>
  <si>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</si>
  <si>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</si>
  <si>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</si>
  <si>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</si>
  <si>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</si>
  <si>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</si>
  <si>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</si>
  <si>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</si>
  <si>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</si>
  <si>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</si>
  <si>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</si>
  <si>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</si>
  <si>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</si>
  <si>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</si>
  <si>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</si>
  <si>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</si>
  <si>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</si>
  <si>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</si>
  <si>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</si>
  <si>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</si>
  <si>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</si>
  <si>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</si>
  <si>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</si>
  <si>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</si>
  <si>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</si>
  <si>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</si>
  <si>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</si>
  <si>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</si>
  <si>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</si>
  <si>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</si>
  <si>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</si>
  <si>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</si>
  <si>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</si>
  <si>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</si>
  <si>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</si>
  <si>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</si>
  <si>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</si>
  <si>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</si>
  <si>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</si>
  <si>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</si>
  <si>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</si>
  <si>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</si>
  <si>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</si>
  <si>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</si>
  <si>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</si>
  <si>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</si>
  <si>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</si>
  <si>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</si>
  <si>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</si>
  <si>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</si>
  <si>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</si>
  <si>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</si>
  <si>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</si>
  <si>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</si>
  <si>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</si>
  <si>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</si>
  <si>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</si>
  <si>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</si>
  <si>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</si>
  <si>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</si>
  <si>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</si>
  <si>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</si>
  <si>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</si>
  <si>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</si>
  <si>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</si>
  <si>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</si>
  <si>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</si>
  <si>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</si>
  <si>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</si>
  <si>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</si>
  <si>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</si>
  <si>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</si>
  <si>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</si>
  <si>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</si>
  <si>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</si>
  <si>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</si>
  <si>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</si>
  <si>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</si>
  <si>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</si>
  <si>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</si>
  <si>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</si>
  <si>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</si>
  <si>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</si>
  <si>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</si>
  <si>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</si>
  <si>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</si>
  <si>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</si>
  <si>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</si>
  <si>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</si>
  <si>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</si>
  <si>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</si>
  <si>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</si>
  <si>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</si>
  <si>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</si>
  <si>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</si>
  <si>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</si>
  <si>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</si>
  <si>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</si>
  <si>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</si>
  <si>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</si>
  <si>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</si>
  <si>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</si>
  <si>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</si>
  <si>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</si>
  <si>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</si>
  <si>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</si>
  <si>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</si>
  <si>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</si>
  <si>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</si>
  <si>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</si>
  <si>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</si>
  <si>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</si>
  <si>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</si>
  <si>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</si>
  <si>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</si>
  <si>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</si>
  <si>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</si>
  <si>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</si>
  <si>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</si>
  <si>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</si>
  <si>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</si>
  <si>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</si>
  <si>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</si>
  <si>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</si>
  <si>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</si>
  <si>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</si>
  <si>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</si>
  <si>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</si>
  <si>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</si>
  <si>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</si>
  <si>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</si>
  <si>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</si>
  <si>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</si>
  <si>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</si>
  <si>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</si>
  <si>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</si>
  <si>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</si>
  <si>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</si>
  <si>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</si>
  <si>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</si>
  <si>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</si>
  <si>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</si>
  <si>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</si>
  <si>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</si>
  <si>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</si>
  <si>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</si>
  <si>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</si>
  <si>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</si>
  <si>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</si>
  <si>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</si>
  <si>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</si>
  <si>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</si>
  <si>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</si>
  <si>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</si>
  <si>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</si>
  <si>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</si>
  <si>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</si>
  <si>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</si>
  <si>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</si>
  <si>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</si>
  <si>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</si>
  <si>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</si>
  <si>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</si>
  <si>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</si>
  <si>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</si>
  <si>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</si>
  <si>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</si>
  <si>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</si>
  <si>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</si>
  <si>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</si>
  <si>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</si>
  <si>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</si>
  <si>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</si>
  <si>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</si>
  <si>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</si>
  <si>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</si>
  <si>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</si>
  <si>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</si>
  <si>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</si>
  <si>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</si>
  <si>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</si>
  <si>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</si>
  <si>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</si>
  <si>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</si>
  <si>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</si>
  <si>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</si>
  <si>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</si>
  <si>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</si>
  <si>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</si>
  <si>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</si>
  <si>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</si>
  <si>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</si>
  <si>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</si>
  <si>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</si>
  <si>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</si>
  <si>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</si>
  <si>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</si>
  <si>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</si>
  <si>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</si>
  <si>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</si>
  <si>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</si>
  <si>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</si>
  <si>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</si>
  <si>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</si>
  <si>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</si>
  <si>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</si>
  <si>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</si>
  <si>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</si>
  <si>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</si>
  <si>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</si>
  <si>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</si>
  <si>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</si>
  <si>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</si>
  <si>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</si>
  <si>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</si>
  <si>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</si>
  <si>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</si>
  <si>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</si>
  <si>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</si>
  <si>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</si>
  <si>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</si>
  <si>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</si>
  <si>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</si>
  <si>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</si>
  <si>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</si>
  <si>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</si>
  <si>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</si>
  <si>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</si>
  <si>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</si>
  <si>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</si>
  <si>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</si>
  <si>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</si>
  <si>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</si>
  <si>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</si>
  <si>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</si>
  <si>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</si>
  <si>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</si>
  <si>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</si>
  <si>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</si>
  <si>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</si>
  <si>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</si>
  <si>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</si>
  <si>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</si>
  <si>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</si>
  <si>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</si>
  <si>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</si>
  <si>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</si>
  <si>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</si>
  <si>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</si>
  <si>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</si>
  <si>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</si>
  <si>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</si>
  <si>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</si>
  <si>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</si>
  <si>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</si>
  <si>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</si>
  <si>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</si>
  <si>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</si>
  <si>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</si>
  <si>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</si>
  <si>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</si>
  <si>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</si>
  <si>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</si>
  <si>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</si>
  <si>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</si>
  <si>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</si>
  <si>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</si>
  <si>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</si>
  <si>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</si>
  <si>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</si>
  <si>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</si>
  <si>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</si>
  <si>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</si>
  <si>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</si>
  <si>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</si>
  <si>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</si>
  <si>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</si>
  <si>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</si>
  <si>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</si>
  <si>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</si>
  <si>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</si>
  <si>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</si>
  <si>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</si>
  <si>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</si>
  <si>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</si>
  <si>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</si>
  <si>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</si>
  <si>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</si>
  <si>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</si>
  <si>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</si>
  <si>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</si>
  <si>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</si>
  <si>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</si>
  <si>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</si>
  <si>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</si>
  <si>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</si>
  <si>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</si>
  <si>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</si>
  <si>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</si>
  <si>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</si>
  <si>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</si>
  <si>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</si>
  <si>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</si>
  <si>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</si>
  <si>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</si>
  <si>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</si>
  <si>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</si>
  <si>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</si>
  <si>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</si>
  <si>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</si>
  <si>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</si>
  <si>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</si>
  <si>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</si>
  <si>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</si>
  <si>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</si>
  <si>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</si>
  <si>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</si>
  <si>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</si>
  <si>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</si>
  <si>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</si>
  <si>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</si>
  <si>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</si>
  <si>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</si>
  <si>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</si>
  <si>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</si>
  <si>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</si>
  <si>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</si>
  <si>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</si>
  <si>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</si>
  <si>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</si>
  <si>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</si>
  <si>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</si>
  <si>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</si>
  <si>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</si>
  <si>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</si>
  <si>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</si>
  <si>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</si>
  <si>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</si>
  <si>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</si>
  <si>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</si>
  <si>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</si>
  <si>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</si>
  <si>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</si>
  <si>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</si>
  <si>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</si>
  <si>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</si>
  <si>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</si>
  <si>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</si>
  <si>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</si>
  <si>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</si>
  <si>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</si>
  <si>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</si>
  <si>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</si>
  <si>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</si>
  <si>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</si>
  <si>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</si>
  <si>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</si>
  <si>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</si>
  <si>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</si>
  <si>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</si>
  <si>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</si>
  <si>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</si>
  <si>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</si>
  <si>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</si>
  <si>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</si>
  <si>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</si>
  <si>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</si>
  <si>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</si>
  <si>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</si>
  <si>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</si>
  <si>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</si>
  <si>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</si>
  <si>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</si>
  <si>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</si>
  <si>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</si>
  <si>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</si>
  <si>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</si>
  <si>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</si>
  <si>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</si>
  <si>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</si>
  <si>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</si>
  <si>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</si>
  <si>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</si>
  <si>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</si>
  <si>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</si>
  <si>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</si>
  <si>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</si>
  <si>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</si>
  <si>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</si>
  <si>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</si>
  <si>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</si>
  <si>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</si>
  <si>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</si>
  <si>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</si>
  <si>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</si>
  <si>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</si>
  <si>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</si>
  <si>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</si>
  <si>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</si>
  <si>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</si>
  <si>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</si>
  <si>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</si>
  <si>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</si>
  <si>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</si>
  <si>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</si>
  <si>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</si>
  <si>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</si>
  <si>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</si>
  <si>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</si>
  <si>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</si>
  <si>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</si>
  <si>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</si>
  <si>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</si>
  <si>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</si>
  <si>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</si>
  <si>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</si>
  <si>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</si>
  <si>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</si>
  <si>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</si>
  <si>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</si>
  <si>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</si>
  <si>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</si>
  <si>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</si>
  <si>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</si>
  <si>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</si>
  <si>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</si>
  <si>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</si>
  <si>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</si>
  <si>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</si>
  <si>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</si>
  <si>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</si>
  <si>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</si>
  <si>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</si>
  <si>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</si>
  <si>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</si>
  <si>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</si>
  <si>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</si>
  <si>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</si>
  <si>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</si>
  <si>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</si>
  <si>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</si>
  <si>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</si>
  <si>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</si>
  <si>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</si>
  <si>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</si>
  <si>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</si>
  <si>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</si>
  <si>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</si>
  <si>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</si>
  <si>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</si>
  <si>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</si>
  <si>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</si>
  <si>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</si>
  <si>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</si>
  <si>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</si>
  <si>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</si>
  <si>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</si>
  <si>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</si>
  <si>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</si>
  <si>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</si>
  <si>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</si>
  <si>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</si>
  <si>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</si>
  <si>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</si>
  <si>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</si>
  <si>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</si>
  <si>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</si>
  <si>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</si>
  <si>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</si>
  <si>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</si>
  <si>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</si>
  <si>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</si>
  <si>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</si>
  <si>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</si>
  <si>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</si>
  <si>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</si>
  <si>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</si>
  <si>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</si>
  <si>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</si>
  <si>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</si>
  <si>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</si>
  <si>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</si>
  <si>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</si>
  <si>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</si>
  <si>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</si>
  <si>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</si>
  <si>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</si>
  <si>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</si>
  <si>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</si>
  <si>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</si>
  <si>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</si>
  <si>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</si>
  <si>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</si>
  <si>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</si>
  <si>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</si>
  <si>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</si>
  <si>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</si>
  <si>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</si>
  <si>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</si>
  <si>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</si>
  <si>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</si>
  <si>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</si>
  <si>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</si>
  <si>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</si>
  <si>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</si>
  <si>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</si>
  <si>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</si>
  <si>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</si>
  <si>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</si>
  <si>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</si>
  <si>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</si>
  <si>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</si>
  <si>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</si>
  <si>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</si>
  <si>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</si>
  <si>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</si>
  <si>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</si>
  <si>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</si>
  <si>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</si>
  <si>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</si>
  <si>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</si>
  <si>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</si>
  <si>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</si>
  <si>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</si>
  <si>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</si>
  <si>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</si>
  <si>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</si>
  <si>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</si>
  <si>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</si>
  <si>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</si>
  <si>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</si>
  <si>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</si>
  <si>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</si>
  <si>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</si>
  <si>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</si>
  <si>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</si>
  <si>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</si>
  <si>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</si>
  <si>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</si>
  <si>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</si>
  <si>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</si>
  <si>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</si>
  <si>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</si>
  <si>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</si>
  <si>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</si>
  <si>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</si>
  <si>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</si>
  <si>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</si>
  <si>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</si>
  <si>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</si>
  <si>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</si>
  <si>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</si>
  <si>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</si>
  <si>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</si>
  <si>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</si>
  <si>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</si>
  <si>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</si>
  <si>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</si>
  <si>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</si>
  <si>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</si>
  <si>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</si>
  <si>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</si>
  <si>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</si>
  <si>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</si>
  <si>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</si>
  <si>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</si>
  <si>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</si>
  <si>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</si>
  <si>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</si>
  <si>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</si>
  <si>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</si>
  <si>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</si>
  <si>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</si>
  <si>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</si>
  <si>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</si>
  <si>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</si>
  <si>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</si>
  <si>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</si>
  <si>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</si>
  <si>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</si>
  <si>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</si>
  <si>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</si>
  <si>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</si>
  <si>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</si>
  <si>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</si>
  <si>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</si>
  <si>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</si>
  <si>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</si>
  <si>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</si>
  <si>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</si>
  <si>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</si>
  <si>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</si>
  <si>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</si>
  <si>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</si>
  <si>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</si>
  <si>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</si>
  <si>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</si>
  <si>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</si>
  <si>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</si>
  <si>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</si>
  <si>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</si>
  <si>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</si>
  <si>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</si>
  <si>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</si>
  <si>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</si>
  <si>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</si>
  <si>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</si>
  <si>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</si>
  <si>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</si>
  <si>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</si>
  <si>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</si>
  <si>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</si>
  <si>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</si>
  <si>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</si>
  <si>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</si>
  <si>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</si>
  <si>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</si>
  <si>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</si>
  <si>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</si>
  <si>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</si>
  <si>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</si>
  <si>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</si>
  <si>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</si>
  <si>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</si>
  <si>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</si>
  <si>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</si>
  <si>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</si>
  <si>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</si>
  <si>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</si>
  <si>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</si>
  <si>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</si>
  <si>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</si>
  <si>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</si>
  <si>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</si>
  <si>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</si>
  <si>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</si>
  <si>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</si>
  <si>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</si>
  <si>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</si>
  <si>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</si>
  <si>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</si>
  <si>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</si>
  <si>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</si>
  <si>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</si>
  <si>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</si>
  <si>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</si>
  <si>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</si>
  <si>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</si>
  <si>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</si>
  <si>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</si>
  <si>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</si>
  <si>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</si>
  <si>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</si>
  <si>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</si>
  <si>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</si>
  <si>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</si>
  <si>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</si>
  <si>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</si>
  <si>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</si>
  <si>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</si>
  <si>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</si>
  <si>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</si>
  <si>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</si>
  <si>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</si>
  <si>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</si>
  <si>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</si>
  <si>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</si>
  <si>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</si>
  <si>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</si>
  <si>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</si>
  <si>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</si>
  <si>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</si>
  <si>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</si>
  <si>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</si>
  <si>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</si>
  <si>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</si>
  <si>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</si>
  <si>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</si>
  <si>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</si>
  <si>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</si>
  <si>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</si>
  <si>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</si>
  <si>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</si>
  <si>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</si>
  <si>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</si>
  <si>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</si>
  <si>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</si>
  <si>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</si>
  <si>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</si>
  <si>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</si>
  <si>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</si>
  <si>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</si>
  <si>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</si>
  <si>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</si>
  <si>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</si>
  <si>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</si>
  <si>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</si>
  <si>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</si>
  <si>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</si>
  <si>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</si>
  <si>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</si>
  <si>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</si>
  <si>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</si>
  <si>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</si>
  <si>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</si>
  <si>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</si>
  <si>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</si>
  <si>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</si>
  <si>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</si>
  <si>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</si>
  <si>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</si>
  <si>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</si>
  <si>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</si>
  <si>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</si>
  <si>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</si>
  <si>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</si>
  <si>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</si>
  <si>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</si>
  <si>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</si>
  <si>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</si>
  <si>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</si>
  <si>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</si>
  <si>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</si>
  <si>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</si>
  <si>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</si>
  <si>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</si>
  <si>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</si>
  <si>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</si>
  <si>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</si>
  <si>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</si>
  <si>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</si>
  <si>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</si>
  <si>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</si>
  <si>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</si>
  <si>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</si>
  <si>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</si>
  <si>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</si>
  <si>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</si>
  <si>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</si>
  <si>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</si>
  <si>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</si>
  <si>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</si>
  <si>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</si>
  <si>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</si>
  <si>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</si>
  <si>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</si>
  <si>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</si>
  <si>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</si>
  <si>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</si>
  <si>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</si>
  <si>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</si>
  <si>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</si>
  <si>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</si>
  <si>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</si>
  <si>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</si>
  <si>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</si>
  <si>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</si>
  <si>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</si>
  <si>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</si>
  <si>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</si>
  <si>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</si>
  <si>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</si>
  <si>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</si>
  <si>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</si>
  <si>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</si>
  <si>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</si>
  <si>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</si>
  <si>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</si>
  <si>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</si>
  <si>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</si>
  <si>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</si>
  <si>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</si>
  <si>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</si>
  <si>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</si>
  <si>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</si>
  <si>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</si>
  <si>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</si>
  <si>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</si>
  <si>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</si>
  <si>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</si>
  <si>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</si>
  <si>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</si>
  <si>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</si>
  <si>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</si>
  <si>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</si>
  <si>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</si>
  <si>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</si>
  <si>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</si>
  <si>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</si>
  <si>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</si>
  <si>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</si>
  <si>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</si>
  <si>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</si>
  <si>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</si>
  <si>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</si>
  <si>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</si>
  <si>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</si>
  <si>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</si>
  <si>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</si>
  <si>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</si>
  <si>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</si>
  <si>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</si>
  <si>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</si>
  <si>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</si>
  <si>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</si>
  <si>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</si>
  <si>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</si>
  <si>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</si>
  <si>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</si>
  <si>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</si>
  <si>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</si>
  <si>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</si>
  <si>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</si>
  <si>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</si>
  <si>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</si>
  <si>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</si>
  <si>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</si>
  <si>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</si>
  <si>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</si>
  <si>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</si>
  <si>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</si>
  <si>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</si>
  <si>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</si>
  <si>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</si>
  <si>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</si>
  <si>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</si>
  <si>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</si>
  <si>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</si>
  <si>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</si>
  <si>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</si>
  <si>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</si>
  <si>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</si>
  <si>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</si>
  <si>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</si>
  <si>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</si>
  <si>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</si>
  <si>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</si>
  <si>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</si>
  <si>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</si>
  <si>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</si>
  <si>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</si>
  <si>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</si>
  <si>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</si>
  <si>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</si>
  <si>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</si>
  <si>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</si>
  <si>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</si>
  <si>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</si>
  <si>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</si>
  <si>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</si>
  <si>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</si>
  <si>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</si>
  <si>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</si>
  <si>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</si>
  <si>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</si>
  <si>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</si>
  <si>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</si>
  <si>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</si>
  <si>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</si>
  <si>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</si>
  <si>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</si>
  <si>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</si>
  <si>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</si>
  <si>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</si>
  <si>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</si>
  <si>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</si>
  <si>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</si>
  <si>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</si>
  <si>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</si>
  <si>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</si>
  <si>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</si>
  <si>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</si>
  <si>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</si>
  <si>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</si>
  <si>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</si>
  <si>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</si>
  <si>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</si>
  <si>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</si>
  <si>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</si>
  <si>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</si>
  <si>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</si>
  <si>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</si>
  <si>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</si>
  <si>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</si>
  <si>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</si>
  <si>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</si>
  <si>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</si>
  <si>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</si>
  <si>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</si>
  <si>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</si>
  <si>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</si>
  <si>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</si>
  <si>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</si>
  <si>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</si>
  <si>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</si>
  <si>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</si>
  <si>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</si>
  <si>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</si>
  <si>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</si>
  <si>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</si>
  <si>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</si>
  <si>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</si>
  <si>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</si>
  <si>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</si>
  <si>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</si>
  <si>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</si>
  <si>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</si>
  <si>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</si>
  <si>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</si>
  <si>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</si>
  <si>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</si>
  <si>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</si>
  <si>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</si>
  <si>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</si>
  <si>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</si>
  <si>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</si>
  <si>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</si>
  <si>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</si>
  <si>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</si>
  <si>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</si>
  <si>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</si>
  <si>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</si>
  <si>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</si>
  <si>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</si>
  <si>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</si>
  <si>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</si>
  <si>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</si>
  <si>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</si>
  <si>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</si>
  <si>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</si>
  <si>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</si>
  <si>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</si>
  <si>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</si>
  <si>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</si>
  <si>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</si>
  <si>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</si>
  <si>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</si>
  <si>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</si>
  <si>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</si>
  <si>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</si>
  <si>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</si>
  <si>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</si>
  <si>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</si>
  <si>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</si>
  <si>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</si>
  <si>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</si>
  <si>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</si>
  <si>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</si>
  <si>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</si>
  <si>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</si>
  <si>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</si>
  <si>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</si>
  <si>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</si>
  <si>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</si>
  <si>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</si>
  <si>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</si>
  <si>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</si>
  <si>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</si>
  <si>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</si>
  <si>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</si>
  <si>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</si>
  <si>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</si>
  <si>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</si>
  <si>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</si>
  <si>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</si>
  <si>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</si>
  <si>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</si>
  <si>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</si>
  <si>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</si>
  <si>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</si>
  <si>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</si>
  <si>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</si>
  <si>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</si>
  <si>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</si>
  <si>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</si>
  <si>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</si>
  <si>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</si>
  <si>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</si>
  <si>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</si>
  <si>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</si>
  <si>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</si>
  <si>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</si>
  <si>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</si>
  <si>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</si>
  <si>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</si>
  <si>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</si>
  <si>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</si>
  <si>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</si>
  <si>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</si>
  <si>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</si>
  <si>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</si>
  <si>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</si>
  <si>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</si>
  <si>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</si>
  <si>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</si>
  <si>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</si>
  <si>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</si>
  <si>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</si>
  <si>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</si>
  <si>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</si>
  <si>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</si>
  <si>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</si>
  <si>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</si>
  <si>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</si>
  <si>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</si>
  <si>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</si>
  <si>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</si>
  <si>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</si>
  <si>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</si>
  <si>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</si>
  <si>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</si>
  <si>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</si>
  <si>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</si>
  <si>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</si>
  <si>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</si>
  <si>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</si>
  <si>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</si>
  <si>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</si>
  <si>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</si>
  <si>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</si>
  <si>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</si>
  <si>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</si>
  <si>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</si>
  <si>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</si>
  <si>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</si>
  <si>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</si>
  <si>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</si>
  <si>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</si>
  <si>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</si>
  <si>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</si>
  <si>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</si>
  <si>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</si>
  <si>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</si>
  <si>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</si>
  <si>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</si>
  <si>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</si>
  <si>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</si>
  <si>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</si>
  <si>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</si>
  <si>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</si>
  <si>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</si>
  <si>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</si>
  <si>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</si>
  <si>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</si>
  <si>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</si>
  <si>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</si>
  <si>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</si>
  <si>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</si>
  <si>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</si>
  <si>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</si>
  <si>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</si>
  <si>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</si>
  <si>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</si>
  <si>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</si>
  <si>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</si>
  <si>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</si>
  <si>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</si>
  <si>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</si>
  <si>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</si>
  <si>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</si>
  <si>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</si>
  <si>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</si>
  <si>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</si>
  <si>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</si>
  <si>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</si>
  <si>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</si>
  <si>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</si>
  <si>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</si>
  <si>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</si>
  <si>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</si>
  <si>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</si>
  <si>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</si>
  <si>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</si>
  <si>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</si>
  <si>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</si>
  <si>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</si>
  <si>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</si>
  <si>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</si>
  <si>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</si>
  <si>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</si>
  <si>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</si>
  <si>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</si>
  <si>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</si>
  <si>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</si>
  <si>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</si>
  <si>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</si>
  <si>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</si>
  <si>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</si>
  <si>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</si>
  <si>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</si>
  <si>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</si>
  <si>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</si>
  <si>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</si>
  <si>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</si>
  <si>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</si>
  <si>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</si>
  <si>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</si>
  <si>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</si>
  <si>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</si>
  <si>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</si>
  <si>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</si>
  <si>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</si>
  <si>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</si>
  <si>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</si>
  <si>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</si>
  <si>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</si>
  <si>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</si>
  <si>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</si>
  <si>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</si>
  <si>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</si>
  <si>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</si>
  <si>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</si>
  <si>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</si>
  <si>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</si>
  <si>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</si>
  <si>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</si>
  <si>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</si>
  <si>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</si>
  <si>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</si>
  <si>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</si>
  <si>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</si>
  <si>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</si>
  <si>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</si>
  <si>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</si>
  <si>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</si>
  <si>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</si>
  <si>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</si>
  <si>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</si>
  <si>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</si>
  <si>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</si>
  <si>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</si>
  <si>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</si>
  <si>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</si>
  <si>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</si>
  <si>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</si>
  <si>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</si>
  <si>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</si>
  <si>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</si>
  <si>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</si>
  <si>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</si>
  <si>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</si>
  <si>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</si>
  <si>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</si>
  <si>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</si>
  <si>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</si>
  <si>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</si>
  <si>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</si>
  <si>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</si>
  <si>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</si>
  <si>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</si>
  <si>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</si>
  <si>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</si>
  <si>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</si>
  <si>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</si>
  <si>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</si>
  <si>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</si>
  <si>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</si>
  <si>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</si>
  <si>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</si>
  <si>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</si>
  <si>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</si>
  <si>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</si>
  <si>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</si>
  <si>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</si>
  <si>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</si>
  <si>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</si>
  <si>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</si>
  <si>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</si>
  <si>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</si>
  <si>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</si>
  <si>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</si>
  <si>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</si>
  <si>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</si>
  <si>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</si>
  <si>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</si>
  <si>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</si>
  <si>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</si>
  <si>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</si>
  <si>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</si>
  <si>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</si>
  <si>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</si>
  <si>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</si>
  <si>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</si>
  <si>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</si>
  <si>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</si>
  <si>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</si>
  <si>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</si>
  <si>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</si>
  <si>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</si>
  <si>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</si>
  <si>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</si>
  <si>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</si>
  <si>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</si>
  <si>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</si>
  <si>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</si>
  <si>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</si>
  <si>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</si>
  <si>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</si>
  <si>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</si>
  <si>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</si>
  <si>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</si>
  <si>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</si>
  <si>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</si>
  <si>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</si>
  <si>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</si>
  <si>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</si>
  <si>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</si>
  <si>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</si>
  <si>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</si>
  <si>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</si>
  <si>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</si>
  <si>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</si>
  <si>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</si>
  <si>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</si>
  <si>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</si>
  <si>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</si>
  <si>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</si>
  <si>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</si>
  <si>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</si>
  <si>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</si>
  <si>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</si>
  <si>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</si>
  <si>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</si>
  <si>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</si>
  <si>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</si>
  <si>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</si>
  <si>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</si>
  <si>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</si>
  <si>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</si>
  <si>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</si>
  <si>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</si>
  <si>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</si>
  <si>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</si>
  <si>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</si>
  <si>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</si>
  <si>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</si>
  <si>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</si>
  <si>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</si>
  <si>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</si>
  <si>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</si>
  <si>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</si>
  <si>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</si>
  <si>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</si>
  <si>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</si>
  <si>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</si>
  <si>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</si>
  <si>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</si>
  <si>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</si>
  <si>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</si>
  <si>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</si>
  <si>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</si>
  <si>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</si>
  <si>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</si>
  <si>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</si>
  <si>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</si>
  <si>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</si>
  <si>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</si>
  <si>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</si>
  <si>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</si>
  <si>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</si>
  <si>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</si>
  <si>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</si>
  <si>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</si>
  <si>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</si>
  <si>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</si>
  <si>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</si>
  <si>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</si>
  <si>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</si>
  <si>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</si>
  <si>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</si>
  <si>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</si>
  <si>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</si>
  <si>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</si>
  <si>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</si>
  <si>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</si>
  <si>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</si>
  <si>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</si>
  <si>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</si>
  <si>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</si>
  <si>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</si>
  <si>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</si>
  <si>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</si>
  <si>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</si>
  <si>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</si>
  <si>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</si>
  <si>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</si>
  <si>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</si>
  <si>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</si>
  <si>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</si>
  <si>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</si>
  <si>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</si>
  <si>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</si>
  <si>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</si>
  <si>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</si>
  <si>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</si>
  <si>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</si>
  <si>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</si>
  <si>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</si>
  <si>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</si>
  <si>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</si>
  <si>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</si>
  <si>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</si>
  <si>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</si>
  <si>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</si>
  <si>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</si>
  <si>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</si>
  <si>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</si>
  <si>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</si>
  <si>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</si>
  <si>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</si>
  <si>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</si>
  <si>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</si>
  <si>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</si>
  <si>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</si>
  <si>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</si>
  <si>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</si>
  <si>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</si>
  <si>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</si>
  <si>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</si>
  <si>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</si>
  <si>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</si>
  <si>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</si>
  <si>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</si>
  <si>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</si>
  <si>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</si>
  <si>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</si>
  <si>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</si>
  <si>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</si>
  <si>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</si>
  <si>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</si>
  <si>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</si>
  <si>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</si>
  <si>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</si>
  <si>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</si>
  <si>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</si>
  <si>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</si>
  <si>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</si>
  <si>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</si>
  <si>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</si>
  <si>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</si>
  <si>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</si>
  <si>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</si>
  <si>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</si>
  <si>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</si>
  <si>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</si>
  <si>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</si>
  <si>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</si>
  <si>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</si>
  <si>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</si>
  <si>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</si>
  <si>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</si>
  <si>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</si>
  <si>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</si>
  <si>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</si>
  <si>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</si>
  <si>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</si>
  <si>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</si>
  <si>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</si>
  <si>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</si>
  <si>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</si>
  <si>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</si>
  <si>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</si>
  <si>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</si>
  <si>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</si>
  <si>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</si>
  <si>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</si>
  <si>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</si>
  <si>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</si>
  <si>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</si>
  <si>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</si>
  <si>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</si>
  <si>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</si>
  <si>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</si>
  <si>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</si>
  <si>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</si>
  <si>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</si>
  <si>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</si>
  <si>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</si>
  <si>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</si>
  <si>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</si>
  <si>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</si>
  <si>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</si>
  <si>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</si>
  <si>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</si>
  <si>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</si>
  <si>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</si>
  <si>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</si>
  <si>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</si>
  <si>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</si>
  <si>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</si>
  <si>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</si>
  <si>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</si>
  <si>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</si>
  <si>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</si>
  <si>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</si>
  <si>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</si>
  <si>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</si>
  <si>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</si>
  <si>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</si>
  <si>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</si>
  <si>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</si>
  <si>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</si>
  <si>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</si>
  <si>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</si>
  <si>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</si>
  <si>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</si>
  <si>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</si>
  <si>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</si>
  <si>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</si>
  <si>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</si>
  <si>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</si>
  <si>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</si>
  <si>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</si>
  <si>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</si>
  <si>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</si>
  <si>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</si>
  <si>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</si>
  <si>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</si>
  <si>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</si>
  <si>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</si>
  <si>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</si>
  <si>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</si>
  <si>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</si>
  <si>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</si>
  <si>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</si>
  <si>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</si>
  <si>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</si>
  <si>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</si>
  <si>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</si>
  <si>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</si>
  <si>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</si>
  <si>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</si>
  <si>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</si>
  <si>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</si>
  <si>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</si>
  <si>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</si>
  <si>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</si>
  <si>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</si>
  <si>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</si>
  <si>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</si>
  <si>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</si>
  <si>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</si>
  <si>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</si>
  <si>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</si>
  <si>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</si>
  <si>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</si>
  <si>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</si>
  <si>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</si>
  <si>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</si>
  <si>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</si>
  <si>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</si>
  <si>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</si>
  <si>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</si>
  <si>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</si>
  <si>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</si>
  <si>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</si>
  <si>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</si>
  <si>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</si>
  <si>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</si>
  <si>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</si>
  <si>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</si>
  <si>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</si>
  <si>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</si>
  <si>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</si>
  <si>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</si>
  <si>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</si>
  <si>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</si>
  <si>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</si>
  <si>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</si>
  <si>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</si>
  <si>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</si>
  <si>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</si>
  <si>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</si>
  <si>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</si>
  <si>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</si>
  <si>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</si>
  <si>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</si>
  <si>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</si>
  <si>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</si>
  <si>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</si>
  <si>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</si>
  <si>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</si>
  <si>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</si>
  <si>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</si>
  <si>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</si>
  <si>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</si>
  <si>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</si>
  <si>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</si>
  <si>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</si>
  <si>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</si>
  <si>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</si>
  <si>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</si>
  <si>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</si>
  <si>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</si>
  <si>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</si>
  <si>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</si>
  <si>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</si>
  <si>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</si>
  <si>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</si>
  <si>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</si>
  <si>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</si>
  <si>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</si>
  <si>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</si>
  <si>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</si>
  <si>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</si>
  <si>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</si>
  <si>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</si>
  <si>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</si>
  <si>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</si>
  <si>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</si>
  <si>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</si>
  <si>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</si>
  <si>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</si>
  <si>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</si>
  <si>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</si>
  <si>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</si>
  <si>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</si>
  <si>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</si>
  <si>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</si>
  <si>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</si>
  <si>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</si>
  <si>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</si>
  <si>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</si>
  <si>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</si>
  <si>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</si>
  <si>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</si>
  <si>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</si>
  <si>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</si>
  <si>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</si>
  <si>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</si>
  <si>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</si>
  <si>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</si>
  <si>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</si>
  <si>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</si>
  <si>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</si>
  <si>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</si>
  <si>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</si>
  <si>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</si>
  <si>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</si>
  <si>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</si>
  <si>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</si>
  <si>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</si>
  <si>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</si>
  <si>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</si>
  <si>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</si>
  <si>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</si>
  <si>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</si>
  <si>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</si>
  <si>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</si>
  <si>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</si>
  <si>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</si>
  <si>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</si>
  <si>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</si>
  <si>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</si>
  <si>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</si>
  <si>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</si>
  <si>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</si>
  <si>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</si>
  <si>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</si>
  <si>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</si>
  <si>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</si>
  <si>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</si>
  <si>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</si>
  <si>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</si>
  <si>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</si>
  <si>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</si>
  <si>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</si>
  <si>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</si>
  <si>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</si>
  <si>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</si>
  <si>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</si>
  <si>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</si>
  <si>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</si>
  <si>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</si>
  <si>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</si>
  <si>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</si>
  <si>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</si>
  <si>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</si>
  <si>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</si>
  <si>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</si>
  <si>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</si>
  <si>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</si>
  <si>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</si>
  <si>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</si>
  <si>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</si>
  <si>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</si>
  <si>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</si>
  <si>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</si>
  <si>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</si>
  <si>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</si>
  <si>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</si>
  <si>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</si>
  <si>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</si>
  <si>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</si>
  <si>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</si>
  <si>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</si>
  <si>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</si>
  <si>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</si>
  <si>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</si>
  <si>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</si>
  <si>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</si>
  <si>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</si>
  <si>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</si>
  <si>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</si>
  <si>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</si>
  <si>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</si>
  <si>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</si>
  <si>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</si>
  <si>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</si>
  <si>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</si>
  <si>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</si>
  <si>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</si>
  <si>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</si>
  <si>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</si>
  <si>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</si>
  <si>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</si>
  <si>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</si>
  <si>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</si>
  <si>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</si>
  <si>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</si>
  <si>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</si>
  <si>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</si>
  <si>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</si>
  <si>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</si>
  <si>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</si>
  <si>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</si>
  <si>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</si>
  <si>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</si>
  <si>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</si>
  <si>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</si>
  <si>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</si>
  <si>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</si>
  <si>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</si>
  <si>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</si>
  <si>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</si>
  <si>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</si>
  <si>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</si>
  <si>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</si>
  <si>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</si>
  <si>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</si>
  <si>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</si>
  <si>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</si>
  <si>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</si>
  <si>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</si>
  <si>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</si>
  <si>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</si>
  <si>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</si>
  <si>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</si>
  <si>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</si>
  <si>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</si>
  <si>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</si>
  <si>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</si>
  <si>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</si>
  <si>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</si>
  <si>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</si>
  <si>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</si>
  <si>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</si>
  <si>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</si>
  <si>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</si>
  <si>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</si>
  <si>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</si>
  <si>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</si>
  <si>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</si>
  <si>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</si>
  <si>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</si>
  <si>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</si>
  <si>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</si>
  <si>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</si>
  <si>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</si>
  <si>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</si>
  <si>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</si>
  <si>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</si>
  <si>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</si>
  <si>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</si>
  <si>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</si>
  <si>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</si>
  <si>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</si>
  <si>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</si>
  <si>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</si>
  <si>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</si>
  <si>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</si>
  <si>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</si>
  <si>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</si>
  <si>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</si>
  <si>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</si>
  <si>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</si>
  <si>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</si>
  <si>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</si>
  <si>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</si>
  <si>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</si>
  <si>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</si>
  <si>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</si>
  <si>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</si>
  <si>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</si>
  <si>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</si>
  <si>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</si>
  <si>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</si>
  <si>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</si>
  <si>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</si>
  <si>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</si>
  <si>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</si>
  <si>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</si>
  <si>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</si>
  <si>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</si>
  <si>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</si>
  <si>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</si>
  <si>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</si>
  <si>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</si>
  <si>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</si>
  <si>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</si>
  <si>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</si>
  <si>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</si>
  <si>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</si>
  <si>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</si>
  <si>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</si>
  <si>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</si>
  <si>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</si>
  <si>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</si>
  <si>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</si>
  <si>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</si>
  <si>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</si>
  <si>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</si>
  <si>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</si>
  <si>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</si>
  <si>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</si>
  <si>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</si>
  <si>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</si>
  <si>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</si>
  <si>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</si>
  <si>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</si>
  <si>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</si>
  <si>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</si>
  <si>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</si>
  <si>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</si>
  <si>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</si>
  <si>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</si>
  <si>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</si>
  <si>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</si>
  <si>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</si>
  <si>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</si>
  <si>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</si>
  <si>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</si>
  <si>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</si>
  <si>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</si>
  <si>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</si>
  <si>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</si>
  <si>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</si>
  <si>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</si>
  <si>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</si>
  <si>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</si>
  <si>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</si>
  <si>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</si>
  <si>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</si>
  <si>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</si>
  <si>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</si>
  <si>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</si>
  <si>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</si>
  <si>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</si>
  <si>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</si>
  <si>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</si>
  <si>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</si>
  <si>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</si>
  <si>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</si>
  <si>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</si>
  <si>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</si>
  <si>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</si>
  <si>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</si>
  <si>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</si>
  <si>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</si>
  <si>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</si>
  <si>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</si>
  <si>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</si>
  <si>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</si>
  <si>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</si>
  <si>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</si>
  <si>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</si>
  <si>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</si>
  <si>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</si>
  <si>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</si>
  <si>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</si>
  <si>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</si>
  <si>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</si>
  <si>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</si>
  <si>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</si>
  <si>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</si>
  <si>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</si>
  <si>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</si>
  <si>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</si>
  <si>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</si>
  <si>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</si>
  <si>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</si>
  <si>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</si>
  <si>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</si>
  <si>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</si>
  <si>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</si>
  <si>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</si>
  <si>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</si>
  <si>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</si>
  <si>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</si>
  <si>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</si>
  <si>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</si>
  <si>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</si>
  <si>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</si>
  <si>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</si>
  <si>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</si>
  <si>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</si>
  <si>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</si>
  <si>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</si>
  <si>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</si>
  <si>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</si>
  <si>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</si>
  <si>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</si>
  <si>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</si>
  <si>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</si>
  <si>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</si>
  <si>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</si>
  <si>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</si>
  <si>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</si>
  <si>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</si>
  <si>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</si>
  <si>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</si>
  <si>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</si>
  <si>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</si>
  <si>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</si>
  <si>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</si>
  <si>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</si>
  <si>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</si>
  <si>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</si>
  <si>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</si>
  <si>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</si>
  <si>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</si>
  <si>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</si>
  <si>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</si>
  <si>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</si>
  <si>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</si>
  <si>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</si>
  <si>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</si>
  <si>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</si>
  <si>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</si>
  <si>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</si>
  <si>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</si>
  <si>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</si>
  <si>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</si>
  <si>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</si>
  <si>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</si>
  <si>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</si>
  <si>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</si>
  <si>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</si>
  <si>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</si>
  <si>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</si>
  <si>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</si>
  <si>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</si>
  <si>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</si>
  <si>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</si>
  <si>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</si>
  <si>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</si>
  <si>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</si>
  <si>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</si>
  <si>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</si>
  <si>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</si>
  <si>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</si>
  <si>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</si>
  <si>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</si>
  <si>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</si>
  <si>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</si>
  <si>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</si>
  <si>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</si>
  <si>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</si>
  <si>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</si>
  <si>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</si>
  <si>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</si>
  <si>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</si>
  <si>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</si>
  <si>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</si>
  <si>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</si>
  <si>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</si>
  <si>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</si>
  <si>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</si>
  <si>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</si>
  <si>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</si>
  <si>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</si>
  <si>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</si>
  <si>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</si>
  <si>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</si>
  <si>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</si>
  <si>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</si>
  <si>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</si>
  <si>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</si>
  <si>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</si>
  <si>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</si>
  <si>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</si>
  <si>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</si>
  <si>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</si>
  <si>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</si>
  <si>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</si>
  <si>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</si>
  <si>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</si>
  <si>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</si>
  <si>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</si>
  <si>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</si>
  <si>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</si>
  <si>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</si>
  <si>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</si>
  <si>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</si>
  <si>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</si>
  <si>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</si>
  <si>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</si>
  <si>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</si>
  <si>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</si>
  <si>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</si>
  <si>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</si>
  <si>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</si>
  <si>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</si>
  <si>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</si>
  <si>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</si>
  <si>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</si>
  <si>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</si>
  <si>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</si>
  <si>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</si>
  <si>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</si>
  <si>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</si>
  <si>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</si>
  <si>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</si>
  <si>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</si>
  <si>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</si>
  <si>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</si>
  <si>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</si>
  <si>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</si>
  <si>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</si>
  <si>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</si>
  <si>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</si>
  <si>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</si>
  <si>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</si>
  <si>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</si>
  <si>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</si>
  <si>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</si>
  <si>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</si>
  <si>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</si>
  <si>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</si>
  <si>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</si>
  <si>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</si>
  <si>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</si>
  <si>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</si>
  <si>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</si>
  <si>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</si>
  <si>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</si>
  <si>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</si>
  <si>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</si>
  <si>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</si>
  <si>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</si>
  <si>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</si>
  <si>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</si>
  <si>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</si>
  <si>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</si>
  <si>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</si>
  <si>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</si>
  <si>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</si>
  <si>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</si>
  <si>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</si>
  <si>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</si>
  <si>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</si>
  <si>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</si>
  <si>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</si>
  <si>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</si>
  <si>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</si>
  <si>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</si>
  <si>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</si>
  <si>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</si>
  <si>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</si>
  <si>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</si>
  <si>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</si>
  <si>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</si>
  <si>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</si>
  <si>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</si>
  <si>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</si>
  <si>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</si>
  <si>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</si>
  <si>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</si>
  <si>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</si>
  <si>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</si>
  <si>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</si>
  <si>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</si>
  <si>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</si>
  <si>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</si>
  <si>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</si>
  <si>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</si>
  <si>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</si>
  <si>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</si>
  <si>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</si>
  <si>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</si>
  <si>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</si>
  <si>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</si>
  <si>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</si>
  <si>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</si>
  <si>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</si>
  <si>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</si>
  <si>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</si>
  <si>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</si>
  <si>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</si>
  <si>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</si>
  <si>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</si>
  <si>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</si>
  <si>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</si>
  <si>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</si>
  <si>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</si>
  <si>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</si>
  <si>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</si>
  <si>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</si>
  <si>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</si>
  <si>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</si>
  <si>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</si>
  <si>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</si>
  <si>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</si>
  <si>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</si>
  <si>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</si>
  <si>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</si>
  <si>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</si>
  <si>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</si>
  <si>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</si>
  <si>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</si>
  <si>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</si>
  <si>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</si>
  <si>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</si>
  <si>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</si>
  <si>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</si>
  <si>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</si>
  <si>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</si>
  <si>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</si>
  <si>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</si>
  <si>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</si>
  <si>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</si>
  <si>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</si>
  <si>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</si>
  <si>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</si>
  <si>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</si>
  <si>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</si>
  <si>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</si>
  <si>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</si>
  <si>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</si>
  <si>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</si>
  <si>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</si>
  <si>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</si>
  <si>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</si>
  <si>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</si>
  <si>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</si>
  <si>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</si>
  <si>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</si>
  <si>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</si>
  <si>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</si>
  <si>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</si>
  <si>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</si>
  <si>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</si>
  <si>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</si>
  <si>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</si>
  <si>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</si>
  <si>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</si>
  <si>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</si>
  <si>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</si>
  <si>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</si>
  <si>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</si>
  <si>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</si>
  <si>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</si>
  <si>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</si>
  <si>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</si>
  <si>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</si>
  <si>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</si>
  <si>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</si>
  <si>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</si>
  <si>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</si>
  <si>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</si>
  <si>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</si>
  <si>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</si>
  <si>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</si>
  <si>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</si>
  <si>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</si>
  <si>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</si>
  <si>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</si>
  <si>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</si>
  <si>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</si>
  <si>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</si>
  <si>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</si>
  <si>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</si>
  <si>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</si>
  <si>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</si>
  <si>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</si>
  <si>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</si>
  <si>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</si>
  <si>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</si>
  <si>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</si>
  <si>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</si>
  <si>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</si>
  <si>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</si>
  <si>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</si>
  <si>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</si>
  <si>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</si>
  <si>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</si>
  <si>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</si>
  <si>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</si>
  <si>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</si>
  <si>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</si>
  <si>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</si>
  <si>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</si>
  <si>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</si>
  <si>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</si>
  <si>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</si>
  <si>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</si>
  <si>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</si>
  <si>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</si>
  <si>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</si>
  <si>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</si>
  <si>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</si>
  <si>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</si>
  <si>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</si>
  <si>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</si>
  <si>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</si>
  <si>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</si>
  <si>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</si>
  <si>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</si>
  <si>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</si>
  <si>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</si>
  <si>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</si>
  <si>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</si>
  <si>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</si>
  <si>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</si>
  <si>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</si>
  <si>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</si>
  <si>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</si>
  <si>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</si>
  <si>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</si>
  <si>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</si>
  <si>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</si>
  <si>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</si>
  <si>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</si>
  <si>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</si>
  <si>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</si>
  <si>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</si>
  <si>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</si>
  <si>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</si>
  <si>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</si>
  <si>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</si>
  <si>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</si>
  <si>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</si>
  <si>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</si>
  <si>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</si>
  <si>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</si>
  <si>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</si>
  <si>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</si>
  <si>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</si>
  <si>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</si>
  <si>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</si>
  <si>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</si>
  <si>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</si>
  <si>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</si>
  <si>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</si>
  <si>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</si>
  <si>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</si>
  <si>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</si>
  <si>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</si>
  <si>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</si>
  <si>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</si>
  <si>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</si>
  <si>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</si>
  <si>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</si>
  <si>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</si>
  <si>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</si>
  <si>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</si>
  <si>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</si>
  <si>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</si>
  <si>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</si>
  <si>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</si>
  <si>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</si>
  <si>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</si>
  <si>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</si>
  <si>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</si>
  <si>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</si>
  <si>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</si>
  <si>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</si>
  <si>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</si>
  <si>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</si>
  <si>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</si>
  <si>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</si>
  <si>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</si>
  <si>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</si>
  <si>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</si>
  <si>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</si>
  <si>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</si>
  <si>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</si>
  <si>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</si>
  <si>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</si>
  <si>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</si>
  <si>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</si>
  <si>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</si>
  <si>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</si>
  <si>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</si>
  <si>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</si>
  <si>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</si>
  <si>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</si>
  <si>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</si>
  <si>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</si>
  <si>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</si>
  <si>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</si>
  <si>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</si>
  <si>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</si>
  <si>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</si>
  <si>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</si>
  <si>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</si>
  <si>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</si>
  <si>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</si>
  <si>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</si>
  <si>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</si>
  <si>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</si>
  <si>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</si>
  <si>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</si>
  <si>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</si>
  <si>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</si>
  <si>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</si>
  <si>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</si>
  <si>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</si>
  <si>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</si>
  <si>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</si>
  <si>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</si>
  <si>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</si>
  <si>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</si>
  <si>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</si>
  <si>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</si>
  <si>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</si>
  <si>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</si>
  <si>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</si>
  <si>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</si>
  <si>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</si>
  <si>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</si>
  <si>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</si>
  <si>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</si>
  <si>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</si>
  <si>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</si>
  <si>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</si>
  <si>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</si>
  <si>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</si>
  <si>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</si>
  <si>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</si>
  <si>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</si>
  <si>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</si>
  <si>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</si>
  <si>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</si>
  <si>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</si>
  <si>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</si>
  <si>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</si>
  <si>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</si>
  <si>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</si>
  <si>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</si>
  <si>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</si>
  <si>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</si>
  <si>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</si>
  <si>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</si>
  <si>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</si>
  <si>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</si>
  <si>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</si>
  <si>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</si>
  <si>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</si>
  <si>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</si>
  <si>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</si>
  <si>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</si>
  <si>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</si>
  <si>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</si>
  <si>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</si>
  <si>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</si>
  <si>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</si>
  <si>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</si>
  <si>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</si>
  <si>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</si>
  <si>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</si>
  <si>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</si>
  <si>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</si>
  <si>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</si>
  <si>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</si>
  <si>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</si>
  <si>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</si>
  <si>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</si>
  <si>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</si>
  <si>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</si>
  <si>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</si>
  <si>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</si>
  <si>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</si>
  <si>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</si>
  <si>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</si>
  <si>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</si>
  <si>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</si>
  <si>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</si>
  <si>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</si>
  <si>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</si>
  <si>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</si>
  <si>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</si>
  <si>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</si>
  <si>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</si>
  <si>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</si>
  <si>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</si>
  <si>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</si>
  <si>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</si>
  <si>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</si>
  <si>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</si>
  <si>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</si>
  <si>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</si>
  <si>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</si>
  <si>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</si>
  <si>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</si>
  <si>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</si>
  <si>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</si>
  <si>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</si>
  <si>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</si>
  <si>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</si>
  <si>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</si>
  <si>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</si>
  <si>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</si>
  <si>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</si>
  <si>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</si>
  <si>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</si>
  <si>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</si>
  <si>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</si>
  <si>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</si>
  <si>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</si>
  <si>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</si>
  <si>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</si>
  <si>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</si>
  <si>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</si>
  <si>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</si>
  <si>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</si>
  <si>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</si>
  <si>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</si>
  <si>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</si>
  <si>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</si>
  <si>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</si>
  <si>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</si>
  <si>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</si>
  <si>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</si>
  <si>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</si>
  <si>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</si>
  <si>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</si>
  <si>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</si>
  <si>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</si>
  <si>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</si>
  <si>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</si>
  <si>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</si>
  <si>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</si>
  <si>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</si>
  <si>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</si>
  <si>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</si>
  <si>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</si>
  <si>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</si>
  <si>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</si>
  <si>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</si>
  <si>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</si>
  <si>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</si>
  <si>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</si>
  <si>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</si>
  <si>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</si>
  <si>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</si>
  <si>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</si>
  <si>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</si>
  <si>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</si>
  <si>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</si>
  <si>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</si>
  <si>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</si>
  <si>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</si>
  <si>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</si>
  <si>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</si>
  <si>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</si>
  <si>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</si>
  <si>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</si>
  <si>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</si>
  <si>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</si>
  <si>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</si>
  <si>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</si>
  <si>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</si>
  <si>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</si>
  <si>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</si>
  <si>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</si>
  <si>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</si>
  <si>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</si>
  <si>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</si>
  <si>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</si>
  <si>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</si>
  <si>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</si>
  <si>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</si>
  <si>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</si>
  <si>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</si>
  <si>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</si>
  <si>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</si>
  <si>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</si>
  <si>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</si>
  <si>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</si>
  <si>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</si>
  <si>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</si>
  <si>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</si>
  <si>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</si>
  <si>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</si>
  <si>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</si>
  <si>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</si>
  <si>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</si>
  <si>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</si>
  <si>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</si>
  <si>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</si>
  <si>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</si>
  <si>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</si>
  <si>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</si>
  <si>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</si>
  <si>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</si>
  <si>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</si>
  <si>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</si>
  <si>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</si>
  <si>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</si>
  <si>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</si>
  <si>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</si>
  <si>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</si>
  <si>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</si>
  <si>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</si>
  <si>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</si>
  <si>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</si>
  <si>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</si>
  <si>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</si>
  <si>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</si>
  <si>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</si>
  <si>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</si>
  <si>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</si>
  <si>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</si>
  <si>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</si>
  <si>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</si>
  <si>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</si>
  <si>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</si>
  <si>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</si>
  <si>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</si>
  <si>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</si>
  <si>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</si>
  <si>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</si>
  <si>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</si>
  <si>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</si>
  <si>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</si>
  <si>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</si>
  <si>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</si>
  <si>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</si>
  <si>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</si>
  <si>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</si>
  <si>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</si>
  <si>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</si>
  <si>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</si>
  <si>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</si>
  <si>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</si>
  <si>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</si>
  <si>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</si>
  <si>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</si>
  <si>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</si>
  <si>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</si>
  <si>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</si>
  <si>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</si>
  <si>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</si>
  <si>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</si>
  <si>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</si>
  <si>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</si>
  <si>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</si>
  <si>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</si>
  <si>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</si>
  <si>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</si>
  <si>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</si>
  <si>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</si>
  <si>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</si>
  <si>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</si>
  <si>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</si>
  <si>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</si>
  <si>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</si>
  <si>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</si>
  <si>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</si>
  <si>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</si>
  <si>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</si>
  <si>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</si>
  <si>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</si>
  <si>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</si>
  <si>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</si>
  <si>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</si>
  <si>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</si>
  <si>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</si>
  <si>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</si>
  <si>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</si>
  <si>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</si>
  <si>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</si>
  <si>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</si>
  <si>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</si>
  <si>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</si>
  <si>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</si>
  <si>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</si>
  <si>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</si>
  <si>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</si>
  <si>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</si>
  <si>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</si>
  <si>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</si>
  <si>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</si>
  <si>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</si>
  <si>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</si>
  <si>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</si>
  <si>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</si>
  <si>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</si>
  <si>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</si>
  <si>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</si>
  <si>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</si>
  <si>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</si>
  <si>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</si>
  <si>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</si>
  <si>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</si>
  <si>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</si>
  <si>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</si>
  <si>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</si>
  <si>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</si>
  <si>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</si>
  <si>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</si>
  <si>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</si>
  <si>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</si>
  <si>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</si>
  <si>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</si>
  <si>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</si>
  <si>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</si>
  <si>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</si>
  <si>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</si>
  <si>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</si>
  <si>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</si>
  <si>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</si>
  <si>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</si>
  <si>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</si>
  <si>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</si>
  <si>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</si>
  <si>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</si>
  <si>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</si>
  <si>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</si>
  <si>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</si>
  <si>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</si>
  <si>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</si>
  <si>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</si>
  <si>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</si>
  <si>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</si>
  <si>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</si>
  <si>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</si>
  <si>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</si>
  <si>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</si>
  <si>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</si>
  <si>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</si>
  <si>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</si>
  <si>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</si>
  <si>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</si>
  <si>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</si>
  <si>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</si>
  <si>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</si>
  <si>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</si>
  <si>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</si>
  <si>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</si>
  <si>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</si>
  <si>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</si>
  <si>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</si>
  <si>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</si>
  <si>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</si>
  <si>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</si>
  <si>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</si>
  <si>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</si>
  <si>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</si>
  <si>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</si>
  <si>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</si>
  <si>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</si>
  <si>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</si>
  <si>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</si>
  <si>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</si>
  <si>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</si>
  <si>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</si>
  <si>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</si>
  <si>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</si>
  <si>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</si>
  <si>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</si>
  <si>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</si>
  <si>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</si>
  <si>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</si>
  <si>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</si>
  <si>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</si>
  <si>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</si>
  <si>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</si>
  <si>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</si>
  <si>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</si>
  <si>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</si>
  <si>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</si>
  <si>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</si>
  <si>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</si>
  <si>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</si>
  <si>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</si>
  <si>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</si>
  <si>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</si>
  <si>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</si>
  <si>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</si>
  <si>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</si>
  <si>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</si>
  <si>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</si>
  <si>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</si>
  <si>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</si>
  <si>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</si>
  <si>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</si>
  <si>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</si>
  <si>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</si>
  <si>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</si>
  <si>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</si>
  <si>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</si>
  <si>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</si>
  <si>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</si>
  <si>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</si>
  <si>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</si>
  <si>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</si>
  <si>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</si>
  <si>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</si>
  <si>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</si>
  <si>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</si>
  <si>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</si>
  <si>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</si>
  <si>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</si>
  <si>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</si>
  <si>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</si>
  <si>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</si>
  <si>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</si>
  <si>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</si>
  <si>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</si>
  <si>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</si>
  <si>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</si>
  <si>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</si>
  <si>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</si>
  <si>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</si>
  <si>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</si>
  <si>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</si>
  <si>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</si>
  <si>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</si>
  <si>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</si>
  <si>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</si>
  <si>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</si>
  <si>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</si>
  <si>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</si>
  <si>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</si>
  <si>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</si>
  <si>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</si>
  <si>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</si>
  <si>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</si>
  <si>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</si>
  <si>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</si>
  <si>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</si>
  <si>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</si>
  <si>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</si>
  <si>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</si>
  <si>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</si>
  <si>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</si>
  <si>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</si>
  <si>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</si>
  <si>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</si>
  <si>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</si>
  <si>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</si>
  <si>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</si>
  <si>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</si>
  <si>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</si>
  <si>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</si>
  <si>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</si>
  <si>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</si>
  <si>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</si>
  <si>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</si>
  <si>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</si>
  <si>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</si>
  <si>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</si>
  <si>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</si>
  <si>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</si>
  <si>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</si>
  <si>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</si>
  <si>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</si>
  <si>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</si>
  <si>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</si>
  <si>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</si>
  <si>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</si>
  <si>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</si>
  <si>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</si>
  <si>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</si>
  <si>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</si>
  <si>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</si>
  <si>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</si>
  <si>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</si>
  <si>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</si>
  <si>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</si>
  <si>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</si>
  <si>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</si>
  <si>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</si>
  <si>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</si>
  <si>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</si>
  <si>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</si>
  <si>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</si>
  <si>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</si>
  <si>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</si>
  <si>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</si>
  <si>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</si>
  <si>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</si>
  <si>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</si>
  <si>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</si>
  <si>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</si>
  <si>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</si>
  <si>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</si>
  <si>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</si>
  <si>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</si>
  <si>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</si>
  <si>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</si>
  <si>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</si>
  <si>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</si>
  <si>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</si>
  <si>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</si>
  <si>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</si>
  <si>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</si>
  <si>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</si>
  <si>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</si>
  <si>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</si>
  <si>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</si>
  <si>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</si>
  <si>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</si>
  <si>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</si>
  <si>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</si>
  <si>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</si>
  <si>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</si>
  <si>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</si>
  <si>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</si>
  <si>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</si>
  <si>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</si>
  <si>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</si>
  <si>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</si>
  <si>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</si>
  <si>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</si>
  <si>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</si>
  <si>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</si>
  <si>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</si>
  <si>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</si>
  <si>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</si>
  <si>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</si>
  <si>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</si>
  <si>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</si>
  <si>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</si>
  <si>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</si>
  <si>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</si>
  <si>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</si>
  <si>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</si>
  <si>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</si>
  <si>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</si>
  <si>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</si>
  <si>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</si>
  <si>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</si>
  <si>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</si>
  <si>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</si>
  <si>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</si>
  <si>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</si>
  <si>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</si>
  <si>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</si>
  <si>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</si>
  <si>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</si>
  <si>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</si>
  <si>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</si>
  <si>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</si>
  <si>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</si>
  <si>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</si>
  <si>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</si>
  <si>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</si>
  <si>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</si>
  <si>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</si>
  <si>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</si>
  <si>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</si>
  <si>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</si>
  <si>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</si>
  <si>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</si>
  <si>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</si>
  <si>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</si>
  <si>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</si>
  <si>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</si>
  <si>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</si>
  <si>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</si>
  <si>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</si>
  <si>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</si>
  <si>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</si>
  <si>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</si>
  <si>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</si>
  <si>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</si>
  <si>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</si>
  <si>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</si>
  <si>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</si>
  <si>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</si>
  <si>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</si>
  <si>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</si>
  <si>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</si>
  <si>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</si>
  <si>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</si>
  <si>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</si>
  <si>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</si>
  <si>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</si>
  <si>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</si>
  <si>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</si>
  <si>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</si>
  <si>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</si>
  <si>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</si>
  <si>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</si>
  <si>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</si>
  <si>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</si>
  <si>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</si>
  <si>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</si>
  <si>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</si>
  <si>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</si>
  <si>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</si>
  <si>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</si>
  <si>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</si>
  <si>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</si>
  <si>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</si>
  <si>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</si>
  <si>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</si>
  <si>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</si>
  <si>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</si>
  <si>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</si>
  <si>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</si>
  <si>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</si>
  <si>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</si>
  <si>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</si>
  <si>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</si>
  <si>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</si>
  <si>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</si>
  <si>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</si>
  <si>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</si>
  <si>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</si>
  <si>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</si>
  <si>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</si>
  <si>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</si>
  <si>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</si>
  <si>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</si>
  <si>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</si>
  <si>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</si>
  <si>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</si>
  <si>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</si>
  <si>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</si>
  <si>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</si>
  <si>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</si>
  <si>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</si>
  <si>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</si>
  <si>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</si>
  <si>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</si>
  <si>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</si>
  <si>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</si>
  <si>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</si>
  <si>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</si>
  <si>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</si>
  <si>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</si>
  <si>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</si>
  <si>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</si>
  <si>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</si>
  <si>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</si>
  <si>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</si>
  <si>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</si>
  <si>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</si>
  <si>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</si>
  <si>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</si>
  <si>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</si>
  <si>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</si>
  <si>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</si>
  <si>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</si>
  <si>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</si>
  <si>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</si>
  <si>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</si>
  <si>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</si>
  <si>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</si>
  <si>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</si>
  <si>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</si>
  <si>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</si>
  <si>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</si>
  <si>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</si>
  <si>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</si>
  <si>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</si>
  <si>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</si>
  <si>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</si>
  <si>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</si>
  <si>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</si>
  <si>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</si>
  <si>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</si>
  <si>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</si>
  <si>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</si>
  <si>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</si>
  <si>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</si>
  <si>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</si>
  <si>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</si>
  <si>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</si>
  <si>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</si>
  <si>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</si>
  <si>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</si>
  <si>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</si>
  <si>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</si>
  <si>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</si>
  <si>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</si>
  <si>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</si>
  <si>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</si>
  <si>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</si>
  <si>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</si>
  <si>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</si>
  <si>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</si>
  <si>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</si>
  <si>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</si>
  <si>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</si>
  <si>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</si>
  <si>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</si>
  <si>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</si>
  <si>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</si>
  <si>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</si>
  <si>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</si>
  <si>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</si>
  <si>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</si>
  <si>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</si>
  <si>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</si>
  <si>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</si>
  <si>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</si>
  <si>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</si>
  <si>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</si>
  <si>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</si>
  <si>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</si>
  <si>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</si>
  <si>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</si>
  <si>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</si>
  <si>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</si>
  <si>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</si>
  <si>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</si>
  <si>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</si>
  <si>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</si>
  <si>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</si>
  <si>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</si>
  <si>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</si>
  <si>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</si>
  <si>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</si>
  <si>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</si>
  <si>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</si>
  <si>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</si>
  <si>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</si>
  <si>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</si>
  <si>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</si>
  <si>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</si>
  <si>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</si>
  <si>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</si>
  <si>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</si>
  <si>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</si>
  <si>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</si>
  <si>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</si>
  <si>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</si>
  <si>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</si>
  <si>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</si>
  <si>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</si>
  <si>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</si>
  <si>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</si>
  <si>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</si>
  <si>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</si>
  <si>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</si>
  <si>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</si>
  <si>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</si>
  <si>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</si>
  <si>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</si>
  <si>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</si>
  <si>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</si>
  <si>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</si>
  <si>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</si>
  <si>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</si>
  <si>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</si>
  <si>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</si>
  <si>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</si>
  <si>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</si>
  <si>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</si>
  <si>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</si>
  <si>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</si>
  <si>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</si>
  <si>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</si>
  <si>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</si>
  <si>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</si>
  <si>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</si>
  <si>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</si>
  <si>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</si>
  <si>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</si>
  <si>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</si>
  <si>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</si>
  <si>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</si>
  <si>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</si>
  <si>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</si>
  <si>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</si>
  <si>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</si>
  <si>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</si>
  <si>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</si>
  <si>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</si>
  <si>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</si>
  <si>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</si>
  <si>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</si>
  <si>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</si>
  <si>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</si>
  <si>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</si>
  <si>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</si>
  <si>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</si>
  <si>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</si>
  <si>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</si>
  <si>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</si>
  <si>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</si>
  <si>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</si>
  <si>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</si>
  <si>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</si>
  <si>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</si>
  <si>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</si>
  <si>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</si>
  <si>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</si>
  <si>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</si>
  <si>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</si>
  <si>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</si>
  <si>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</si>
  <si>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</si>
  <si>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</si>
  <si>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</si>
  <si>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</si>
  <si>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</si>
  <si>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</si>
  <si>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</si>
  <si>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</si>
  <si>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</si>
  <si>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</si>
  <si>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</si>
  <si>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</si>
  <si>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</si>
  <si>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</si>
  <si>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</si>
  <si>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</si>
  <si>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</si>
  <si>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</si>
  <si>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</si>
  <si>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</si>
  <si>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</si>
  <si>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</si>
  <si>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</si>
  <si>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</si>
  <si>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</si>
  <si>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</si>
  <si>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</si>
  <si>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</si>
  <si>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</si>
  <si>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</si>
  <si>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</si>
  <si>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</si>
  <si>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</si>
  <si>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</si>
  <si>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</si>
  <si>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</si>
  <si>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</si>
  <si>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</si>
  <si>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</si>
  <si>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</si>
  <si>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</si>
  <si>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</si>
  <si>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</si>
  <si>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</si>
  <si>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</si>
  <si>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</si>
  <si>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</si>
  <si>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</si>
  <si>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</si>
  <si>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</si>
  <si>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</si>
  <si>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</si>
  <si>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</si>
  <si>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</si>
  <si>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</si>
  <si>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</si>
  <si>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</si>
  <si>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</si>
  <si>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</si>
  <si>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</si>
  <si>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</si>
  <si>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</si>
  <si>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</si>
  <si>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</si>
  <si>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</si>
  <si>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</si>
  <si>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</si>
  <si>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</si>
  <si>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</si>
  <si>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</si>
  <si>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</si>
  <si>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</si>
  <si>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</si>
  <si>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</si>
  <si>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</si>
  <si>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</si>
  <si>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</si>
  <si>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</si>
  <si>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</si>
  <si>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</si>
  <si>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</si>
  <si>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</si>
  <si>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</si>
  <si>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</si>
  <si>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</si>
  <si>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</si>
  <si>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</si>
  <si>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</si>
  <si>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</si>
  <si>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</si>
  <si>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</si>
  <si>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</si>
  <si>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</si>
  <si>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</si>
  <si>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</si>
  <si>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</si>
  <si>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</si>
  <si>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</si>
  <si>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</si>
  <si>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</si>
  <si>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</si>
  <si>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</si>
  <si>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</si>
  <si>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</si>
  <si>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</si>
  <si>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</si>
  <si>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</si>
  <si>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</si>
  <si>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</si>
  <si>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</si>
  <si>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</si>
  <si>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</si>
  <si>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</si>
  <si>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</si>
  <si>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</si>
  <si>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</si>
  <si>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</si>
  <si>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</si>
  <si>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</si>
  <si>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</si>
  <si>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</si>
  <si>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</si>
  <si>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</si>
  <si>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</si>
  <si>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</si>
  <si>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</si>
  <si>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</si>
  <si>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</si>
  <si>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</si>
  <si>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</si>
  <si>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</si>
  <si>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</si>
  <si>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</si>
  <si>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</si>
  <si>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</si>
  <si>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</si>
  <si>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</si>
  <si>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</si>
  <si>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</si>
  <si>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</si>
  <si>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</si>
  <si>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</si>
  <si>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</si>
  <si>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</si>
  <si>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</si>
  <si>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</si>
  <si>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</si>
  <si>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</si>
  <si>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</si>
  <si>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</si>
  <si>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</si>
  <si>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</si>
  <si>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</si>
  <si>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</si>
  <si>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</si>
  <si>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</si>
  <si>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</si>
  <si>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</si>
  <si>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</si>
  <si>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</si>
  <si>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</si>
  <si>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</si>
  <si>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</si>
  <si>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</si>
  <si>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</si>
  <si>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</si>
  <si>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</si>
  <si>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</si>
  <si>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</si>
  <si>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</si>
  <si>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</si>
  <si>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</si>
  <si>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</si>
  <si>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</si>
  <si>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</si>
  <si>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</si>
  <si>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</si>
  <si>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</si>
  <si>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</si>
  <si>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</si>
  <si>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</si>
  <si>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</si>
  <si>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</si>
  <si>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</si>
  <si>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</si>
  <si>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</si>
  <si>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</si>
  <si>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</si>
  <si>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</si>
  <si>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</si>
  <si>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</si>
  <si>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</si>
  <si>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</si>
  <si>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</si>
  <si>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</si>
  <si>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</si>
  <si>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</si>
  <si>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</si>
  <si>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</si>
  <si>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</si>
  <si>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</si>
  <si>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</si>
  <si>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</si>
  <si>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</si>
  <si>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</si>
  <si>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</si>
  <si>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</si>
  <si>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</si>
  <si>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</si>
  <si>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</si>
  <si>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</si>
  <si>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</si>
  <si>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</si>
  <si>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</si>
  <si>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</si>
  <si>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</si>
  <si>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</si>
  <si>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</si>
  <si>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</si>
  <si>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</si>
  <si>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</si>
  <si>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</si>
  <si>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</si>
  <si>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</si>
  <si>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</si>
  <si>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</si>
  <si>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</si>
  <si>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</si>
  <si>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</si>
  <si>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</si>
  <si>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</si>
  <si>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</si>
  <si>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</si>
  <si>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</si>
  <si>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</si>
  <si>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</si>
  <si>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</si>
  <si>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</si>
  <si>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</si>
  <si>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</si>
  <si>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</si>
  <si>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</si>
  <si>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</si>
  <si>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</si>
  <si>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</si>
  <si>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</si>
  <si>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</si>
  <si>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</si>
  <si>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</si>
  <si>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</si>
  <si>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</si>
  <si>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</si>
  <si>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</si>
  <si>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</si>
  <si>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</si>
  <si>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</si>
  <si>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</si>
  <si>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</si>
  <si>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</si>
  <si>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</si>
  <si>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</si>
  <si>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</si>
  <si>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</si>
  <si>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</si>
  <si>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</si>
  <si>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</si>
  <si>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</si>
  <si>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</si>
  <si>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</si>
  <si>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</si>
  <si>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</si>
  <si>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</si>
  <si>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</si>
  <si>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</si>
  <si>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</si>
  <si>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</si>
  <si>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</si>
  <si>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</si>
  <si>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</si>
  <si>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</si>
  <si>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</si>
  <si>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</si>
  <si>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</si>
  <si>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</si>
  <si>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</si>
  <si>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</si>
  <si>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</si>
  <si>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</si>
  <si>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</si>
  <si>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</si>
  <si>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</si>
  <si>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</si>
  <si>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</si>
  <si>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</si>
  <si>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</si>
  <si>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</si>
  <si>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</si>
  <si>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</si>
  <si>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</si>
  <si>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</si>
  <si>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</si>
  <si>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</si>
  <si>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</si>
  <si>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</si>
  <si>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</si>
  <si>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</si>
  <si>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</si>
  <si>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</si>
  <si>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</si>
  <si>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</si>
  <si>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</si>
  <si>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</si>
  <si>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</si>
  <si>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</si>
  <si>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</si>
  <si>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</si>
  <si>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</si>
  <si>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</si>
  <si>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</si>
  <si>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</si>
  <si>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</si>
  <si>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</si>
  <si>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</si>
  <si>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</si>
  <si>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</si>
  <si>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</si>
  <si>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</si>
  <si>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</si>
  <si>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</si>
  <si>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</si>
  <si>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</si>
  <si>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</si>
  <si>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</si>
  <si>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</si>
  <si>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</si>
  <si>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</si>
  <si>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</si>
  <si>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</si>
  <si>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</si>
  <si>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</si>
  <si>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</si>
  <si>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</si>
  <si>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</si>
  <si>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</si>
  <si>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</si>
  <si>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</si>
  <si>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</si>
  <si>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</si>
  <si>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</si>
  <si>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</si>
  <si>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</si>
  <si>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</si>
  <si>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</si>
  <si>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</si>
  <si>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</si>
  <si>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</si>
  <si>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</si>
  <si>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</si>
  <si>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</si>
  <si>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</si>
  <si>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</si>
  <si>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</si>
  <si>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</si>
  <si>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</si>
  <si>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</si>
  <si>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</si>
  <si>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</si>
  <si>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</si>
  <si>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</si>
  <si>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</si>
  <si>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</si>
  <si>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</si>
  <si>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</si>
  <si>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</si>
  <si>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</si>
  <si>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</si>
  <si>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</si>
  <si>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</si>
  <si>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</si>
  <si>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</si>
  <si>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</si>
  <si>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</si>
  <si>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</si>
  <si>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</si>
  <si>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</si>
  <si>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</si>
  <si>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</si>
  <si>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</si>
  <si>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</si>
  <si>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</si>
  <si>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</si>
  <si>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</si>
  <si>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</si>
  <si>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</si>
  <si>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</si>
  <si>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</si>
  <si>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</si>
  <si>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</si>
  <si>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</si>
  <si>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</si>
  <si>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</si>
  <si>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</si>
  <si>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</si>
  <si>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</si>
  <si>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</si>
  <si>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</si>
  <si>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</si>
  <si>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</si>
  <si>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</si>
  <si>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</si>
  <si>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</si>
  <si>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</si>
  <si>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</si>
  <si>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</si>
  <si>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</si>
  <si>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</si>
  <si>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</si>
  <si>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</si>
  <si>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</si>
  <si>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</si>
  <si>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</si>
  <si>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</si>
  <si>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</si>
  <si>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</si>
  <si>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</si>
  <si>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</si>
  <si>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</si>
  <si>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</si>
  <si>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</si>
  <si>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</si>
  <si>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</si>
  <si>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</si>
  <si>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</si>
  <si>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</si>
  <si>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</si>
  <si>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</si>
  <si>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</si>
  <si>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</si>
  <si>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</si>
  <si>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</si>
  <si>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</si>
  <si>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</si>
  <si>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</si>
  <si>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</si>
  <si>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</si>
  <si>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</si>
  <si>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</si>
  <si>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</si>
  <si>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</si>
  <si>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</si>
  <si>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</si>
  <si>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</si>
  <si>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</si>
  <si>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</si>
  <si>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</si>
  <si>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</si>
  <si>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</si>
  <si>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</si>
  <si>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</si>
  <si>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</si>
  <si>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</si>
  <si>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</si>
  <si>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</si>
  <si>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</si>
  <si>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</si>
  <si>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</si>
  <si>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</si>
  <si>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</si>
  <si>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</si>
  <si>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</si>
  <si>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</si>
  <si>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</si>
  <si>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</si>
  <si>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</si>
  <si>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</si>
  <si>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</si>
  <si>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</si>
  <si>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</si>
  <si>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</si>
  <si>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</si>
  <si>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</si>
  <si>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</si>
  <si>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</si>
  <si>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</si>
  <si>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</si>
  <si>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</si>
  <si>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</si>
  <si>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</si>
  <si>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</si>
  <si>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</si>
  <si>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</si>
  <si>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</si>
  <si>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</si>
  <si>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</si>
  <si>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</si>
  <si>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</si>
  <si>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</si>
  <si>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</si>
  <si>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</si>
  <si>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</si>
  <si>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</si>
  <si>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</si>
  <si>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</si>
  <si>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</si>
  <si>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</si>
  <si>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</si>
  <si>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</si>
  <si>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</si>
  <si>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</si>
  <si>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</si>
  <si>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</si>
  <si>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</si>
  <si>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</si>
  <si>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</si>
  <si>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</si>
  <si>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</si>
  <si>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</si>
  <si>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</si>
  <si>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</si>
  <si>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</si>
  <si>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</si>
  <si>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</si>
  <si>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</si>
  <si>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</si>
  <si>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</si>
  <si>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</si>
  <si>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</si>
  <si>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</si>
  <si>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</si>
  <si>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</si>
  <si>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</si>
  <si>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</si>
  <si>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</si>
  <si>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</si>
  <si>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</si>
  <si>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</si>
  <si>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</si>
  <si>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</si>
  <si>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</si>
  <si>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</si>
  <si>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</si>
  <si>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</si>
  <si>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</si>
  <si>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</si>
  <si>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</si>
  <si>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</si>
  <si>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</si>
  <si>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</si>
  <si>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</si>
  <si>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</si>
  <si>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</si>
  <si>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</si>
  <si>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</si>
  <si>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</si>
  <si>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</si>
  <si>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</si>
  <si>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</si>
  <si>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</si>
  <si>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</si>
  <si>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</si>
  <si>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</si>
  <si>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</si>
  <si>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</si>
  <si>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</si>
  <si>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</si>
  <si>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</si>
  <si>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</si>
  <si>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</si>
  <si>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</si>
  <si>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</si>
  <si>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</si>
  <si>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</si>
  <si>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</si>
  <si>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</si>
  <si>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</si>
  <si>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</si>
  <si>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</si>
  <si>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</si>
  <si>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</si>
  <si>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</si>
  <si>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</si>
  <si>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</si>
  <si>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</si>
  <si>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</si>
  <si>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</si>
  <si>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</si>
  <si>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</si>
  <si>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</si>
  <si>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</si>
  <si>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</si>
  <si>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</si>
  <si>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</si>
  <si>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</si>
  <si>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</si>
  <si>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</si>
  <si>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</si>
  <si>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</si>
  <si>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</si>
  <si>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</si>
  <si>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</si>
  <si>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</si>
  <si>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</si>
  <si>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</si>
  <si>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</si>
  <si>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</si>
  <si>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</si>
  <si>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</si>
  <si>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</si>
  <si>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</si>
  <si>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</si>
  <si>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</si>
  <si>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</si>
  <si>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</si>
  <si>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</si>
  <si>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</si>
  <si>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</si>
  <si>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</si>
  <si>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</si>
  <si>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</si>
  <si>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</si>
  <si>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</si>
  <si>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</si>
  <si>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</si>
  <si>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</si>
  <si>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</si>
  <si>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</si>
  <si>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</si>
  <si>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</si>
  <si>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</si>
  <si>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</si>
  <si>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</si>
  <si>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</si>
  <si>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</si>
  <si>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</si>
  <si>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</si>
  <si>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</si>
  <si>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</si>
  <si>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</si>
  <si>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</si>
  <si>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</si>
  <si>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</si>
  <si>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</si>
  <si>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</si>
  <si>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</si>
  <si>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</si>
  <si>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</si>
  <si>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</si>
  <si>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</si>
  <si>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</si>
  <si>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</si>
  <si>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</si>
  <si>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</si>
  <si>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</si>
  <si>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</si>
  <si>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</si>
  <si>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</si>
  <si>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</si>
  <si>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</si>
  <si>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</si>
  <si>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</si>
  <si>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</si>
  <si>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</si>
  <si>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</si>
  <si>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</si>
  <si>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</si>
  <si>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</si>
  <si>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</si>
  <si>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</si>
  <si>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</si>
  <si>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</si>
  <si>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</si>
  <si>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</si>
  <si>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</si>
  <si>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</si>
  <si>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</si>
  <si>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</si>
  <si>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</si>
  <si>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</si>
  <si>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</si>
  <si>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</si>
  <si>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</si>
  <si>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</si>
  <si>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</si>
  <si>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</si>
  <si>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</si>
  <si>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</si>
  <si>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</si>
  <si>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</si>
  <si>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</si>
  <si>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</si>
  <si>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</si>
  <si>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</si>
  <si>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</si>
  <si>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</si>
  <si>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</si>
  <si>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</si>
  <si>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</si>
  <si>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</si>
  <si>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</si>
  <si>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</si>
  <si>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</si>
  <si>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</si>
  <si>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</si>
  <si>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</si>
  <si>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</si>
  <si>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</si>
  <si>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</si>
  <si>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</si>
  <si>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</si>
  <si>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</si>
  <si>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</si>
  <si>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</si>
  <si>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</si>
  <si>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</si>
  <si>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</si>
  <si>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</si>
  <si>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</si>
  <si>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</si>
  <si>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</si>
  <si>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</si>
  <si>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</si>
  <si>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</si>
  <si>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</si>
  <si>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</si>
  <si>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</si>
  <si>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</si>
  <si>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</si>
  <si>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</si>
  <si>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</si>
  <si>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</si>
  <si>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</si>
  <si>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</si>
  <si>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</si>
  <si>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</si>
  <si>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</si>
  <si>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</si>
  <si>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</si>
  <si>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</si>
  <si>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</si>
  <si>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</si>
  <si>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</si>
  <si>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</si>
  <si>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</si>
  <si>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</si>
  <si>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</si>
  <si>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</si>
  <si>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</si>
  <si>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</si>
  <si>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</si>
  <si>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</si>
  <si>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</si>
  <si>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</si>
  <si>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</si>
  <si>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</si>
  <si>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</si>
  <si>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</si>
  <si>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</si>
  <si>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</si>
  <si>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</si>
  <si>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</si>
  <si>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</si>
  <si>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</si>
  <si>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</si>
  <si>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</si>
  <si>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</si>
  <si>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</si>
  <si>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</si>
  <si>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</si>
  <si>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</si>
  <si>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</si>
  <si>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</si>
  <si>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</si>
  <si>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</si>
  <si>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</si>
  <si>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</si>
  <si>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</si>
  <si>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</si>
  <si>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</si>
  <si>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</si>
  <si>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</si>
  <si>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</si>
  <si>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</si>
  <si>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</si>
  <si>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</si>
  <si>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</si>
  <si>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</si>
  <si>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</si>
  <si>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</si>
  <si>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</si>
  <si>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</si>
  <si>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</si>
  <si>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</si>
  <si>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</si>
  <si>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</si>
  <si>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</si>
  <si>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</si>
  <si>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</si>
  <si>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</si>
  <si>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</si>
  <si>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</si>
  <si>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</si>
  <si>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</si>
  <si>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</si>
  <si>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</si>
  <si>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</si>
  <si>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</si>
  <si>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</si>
  <si>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</si>
  <si>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</si>
  <si>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</si>
  <si>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</si>
  <si>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</si>
  <si>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</si>
  <si>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</si>
  <si>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</si>
  <si>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</si>
  <si>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</si>
  <si>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</si>
  <si>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</si>
  <si>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</si>
  <si>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</si>
  <si>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</si>
  <si>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</si>
  <si>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</si>
  <si>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</si>
  <si>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</si>
  <si>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</si>
  <si>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</si>
  <si>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</si>
  <si>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</si>
  <si>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</si>
  <si>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</si>
  <si>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</si>
  <si>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</si>
  <si>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</si>
  <si>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</si>
  <si>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</si>
  <si>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</si>
  <si>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</si>
  <si>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</si>
  <si>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</si>
  <si>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</si>
  <si>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</si>
  <si>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</si>
  <si>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</si>
  <si>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</si>
  <si>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</si>
  <si>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</si>
  <si>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</si>
  <si>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</si>
  <si>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</si>
  <si>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</si>
  <si>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</si>
  <si>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</si>
  <si>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</si>
  <si>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</si>
  <si>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</si>
  <si>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</si>
  <si>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</si>
  <si>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</si>
  <si>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</si>
  <si>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</si>
  <si>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</si>
  <si>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</si>
  <si>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</si>
  <si>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</si>
  <si>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</si>
  <si>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</si>
  <si>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</si>
  <si>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</si>
  <si>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</si>
  <si>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</si>
  <si>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</si>
  <si>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</si>
  <si>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</si>
  <si>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</si>
  <si>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</si>
  <si>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</si>
  <si>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</si>
  <si>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</si>
  <si>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</si>
  <si>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</si>
  <si>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</si>
  <si>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</si>
  <si>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</si>
  <si>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</si>
  <si>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</si>
  <si>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</si>
  <si>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</si>
  <si>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</si>
  <si>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</si>
  <si>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</si>
  <si>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</si>
  <si>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</si>
  <si>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</si>
  <si>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</si>
  <si>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</si>
  <si>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</si>
  <si>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</si>
  <si>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</si>
  <si>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</si>
  <si>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</si>
  <si>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</si>
  <si>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</si>
  <si>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</si>
  <si>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</si>
  <si>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</si>
  <si>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</si>
  <si>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</si>
  <si>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</si>
  <si>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</si>
  <si>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</si>
  <si>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</si>
  <si>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</si>
  <si>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</si>
  <si>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</si>
  <si>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</si>
  <si>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</si>
  <si>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</si>
  <si>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</si>
  <si>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</si>
  <si>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</si>
  <si>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</si>
  <si>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</si>
  <si>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</si>
  <si>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</si>
  <si>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</si>
  <si>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</si>
  <si>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</si>
  <si>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</si>
  <si>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</si>
  <si>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</si>
  <si>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</si>
  <si>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</si>
  <si>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</si>
  <si>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</si>
  <si>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</si>
  <si>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</si>
  <si>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</si>
  <si>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</si>
  <si>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</si>
  <si>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</si>
  <si>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</si>
  <si>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</si>
  <si>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</si>
  <si>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</si>
  <si>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</si>
  <si>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</si>
  <si>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</si>
  <si>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</si>
  <si>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</si>
  <si>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</si>
  <si>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</si>
  <si>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</si>
  <si>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</si>
  <si>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</si>
  <si>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</si>
  <si>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</si>
  <si>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</si>
  <si>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</si>
  <si>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</si>
  <si>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</si>
  <si>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</si>
  <si>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</si>
  <si>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</si>
  <si>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</si>
  <si>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</si>
  <si>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</si>
  <si>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</si>
  <si>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</si>
  <si>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</si>
  <si>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</si>
  <si>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</si>
  <si>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</si>
  <si>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</si>
  <si>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</si>
  <si>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</si>
  <si>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</si>
  <si>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</si>
  <si>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</si>
  <si>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</si>
  <si>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</si>
  <si>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</si>
  <si>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</si>
  <si>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</si>
  <si>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</si>
  <si>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</si>
  <si>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</si>
  <si>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</si>
  <si>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</si>
  <si>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</si>
  <si>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</si>
  <si>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</si>
  <si>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</si>
  <si>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</si>
  <si>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</si>
  <si>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</si>
  <si>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</si>
  <si>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</si>
  <si>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</si>
  <si>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</si>
  <si>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</si>
  <si>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</si>
  <si>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</si>
  <si>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</si>
  <si>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</si>
  <si>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</si>
  <si>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</si>
  <si>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</si>
  <si>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</si>
  <si>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</si>
  <si>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</si>
  <si>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</si>
  <si>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</si>
  <si>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</si>
  <si>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</si>
  <si>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</si>
  <si>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</si>
  <si>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</si>
  <si>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</si>
  <si>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</si>
  <si>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</si>
  <si>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</si>
  <si>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</si>
  <si>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</si>
  <si>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</si>
  <si>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</si>
  <si>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</si>
  <si>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</si>
  <si>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</si>
  <si>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</si>
  <si>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</si>
  <si>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</si>
  <si>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</si>
  <si>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</si>
  <si>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</si>
  <si>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</si>
  <si>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</si>
  <si>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</si>
  <si>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</si>
  <si>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</si>
  <si>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</si>
  <si>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</si>
  <si>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</si>
  <si>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</si>
  <si>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</si>
  <si>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</si>
  <si>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</si>
  <si>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</si>
  <si>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</si>
  <si>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</si>
  <si>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</si>
  <si>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</si>
  <si>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</si>
  <si>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</si>
  <si>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</si>
  <si>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</si>
  <si>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</si>
  <si>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</si>
  <si>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</si>
  <si>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</si>
  <si>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</si>
  <si>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</si>
  <si>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</si>
  <si>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</si>
  <si>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</si>
  <si>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</si>
  <si>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</si>
  <si>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</si>
  <si>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</si>
  <si>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</si>
  <si>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</si>
  <si>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</si>
  <si>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</si>
  <si>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</si>
  <si>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</si>
  <si>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</si>
  <si>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</si>
  <si>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</si>
  <si>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</si>
  <si>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</si>
  <si>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</si>
  <si>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</si>
  <si>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</si>
  <si>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</si>
  <si>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</si>
  <si>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</si>
  <si>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</si>
  <si>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</si>
  <si>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</si>
  <si>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</si>
  <si>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</si>
  <si>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</si>
  <si>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</si>
  <si>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</si>
  <si>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</si>
  <si>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</si>
  <si>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</si>
  <si>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</si>
  <si>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</si>
  <si>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</si>
  <si>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</si>
  <si>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</si>
  <si>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</si>
  <si>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</si>
  <si>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</si>
  <si>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</si>
  <si>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</si>
  <si>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</si>
  <si>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</si>
  <si>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</si>
  <si>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</si>
  <si>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</si>
  <si>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</si>
  <si>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</si>
  <si>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</si>
  <si>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</si>
  <si>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</si>
  <si>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</si>
  <si>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</si>
  <si>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</si>
  <si>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</si>
  <si>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</si>
  <si>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</si>
  <si>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</si>
  <si>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</si>
  <si>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</si>
  <si>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</si>
  <si>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</si>
  <si>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</si>
  <si>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</si>
  <si>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</si>
  <si>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</si>
  <si>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</si>
  <si>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</si>
  <si>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</si>
  <si>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</si>
  <si>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</si>
  <si>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</si>
  <si>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</si>
  <si>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</si>
  <si>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</si>
  <si>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</si>
  <si>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</si>
  <si>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</si>
  <si>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</si>
  <si>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</si>
  <si>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</si>
  <si>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</si>
  <si>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</si>
  <si>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</si>
  <si>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</si>
  <si>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</si>
  <si>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</si>
  <si>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</si>
  <si>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</si>
  <si>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</si>
  <si>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</si>
  <si>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</si>
  <si>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</si>
  <si>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</si>
  <si>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</si>
  <si>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</si>
  <si>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</si>
  <si>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</si>
  <si>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</si>
  <si>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</si>
  <si>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</si>
  <si>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</si>
  <si>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</si>
  <si>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</si>
  <si>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</si>
  <si>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</si>
  <si>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</si>
  <si>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</si>
  <si>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</si>
  <si>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</si>
  <si>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</si>
  <si>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</si>
  <si>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</si>
  <si>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</si>
  <si>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</si>
  <si>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</si>
  <si>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</si>
  <si>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</si>
  <si>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</si>
  <si>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</si>
  <si>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</si>
  <si>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</si>
  <si>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</si>
  <si>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</si>
  <si>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</si>
  <si>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</si>
  <si>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</si>
  <si>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</si>
  <si>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</si>
  <si>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</si>
  <si>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</si>
  <si>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</si>
  <si>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</si>
  <si>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</si>
  <si>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</si>
  <si>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</si>
  <si>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</si>
  <si>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</si>
  <si>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</si>
  <si>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</si>
  <si>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</si>
  <si>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</si>
  <si>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</si>
  <si>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</si>
  <si>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</si>
  <si>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</si>
  <si>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</si>
  <si>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</si>
  <si>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</si>
  <si>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</si>
  <si>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</si>
  <si>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</si>
  <si>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</si>
  <si>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</si>
  <si>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</si>
  <si>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</si>
  <si>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</si>
  <si>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</si>
  <si>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</si>
  <si>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</si>
  <si>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</si>
  <si>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</si>
  <si>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</si>
  <si>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</si>
  <si>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</si>
  <si>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</si>
  <si>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</si>
  <si>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</si>
  <si>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</si>
  <si>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</si>
  <si>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</si>
  <si>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</si>
  <si>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</si>
  <si>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</si>
  <si>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</si>
  <si>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</si>
  <si>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</si>
  <si>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</si>
  <si>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</si>
  <si>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</si>
  <si>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</si>
  <si>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</si>
  <si>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</si>
  <si>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</si>
  <si>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</si>
  <si>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</si>
  <si>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</si>
  <si>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</si>
  <si>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</si>
  <si>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</si>
  <si>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</si>
  <si>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</si>
  <si>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</si>
  <si>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</si>
  <si>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</si>
  <si>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</si>
  <si>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</si>
  <si>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</si>
  <si>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</si>
  <si>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</si>
  <si>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</si>
  <si>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</si>
  <si>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</si>
  <si>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</si>
  <si>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</si>
  <si>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</si>
  <si>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</si>
  <si>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</si>
  <si>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</si>
  <si>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</si>
  <si>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</si>
  <si>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</si>
  <si>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</si>
  <si>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</si>
  <si>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</si>
  <si>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</si>
  <si>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</si>
  <si>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</si>
  <si>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</si>
  <si>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</si>
  <si>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</si>
  <si>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</si>
  <si>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</si>
  <si>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</si>
  <si>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</si>
  <si>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</si>
  <si>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</si>
  <si>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</si>
  <si>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</si>
  <si>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</si>
  <si>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</si>
  <si>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</si>
  <si>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</si>
  <si>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</si>
  <si>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</si>
  <si>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</si>
  <si>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</si>
  <si>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</si>
  <si>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</si>
  <si>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</si>
  <si>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</si>
  <si>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</si>
  <si>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</si>
  <si>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</si>
  <si>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</si>
  <si>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</si>
  <si>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</si>
  <si>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</si>
  <si>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</si>
  <si>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</si>
  <si>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</si>
  <si>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</si>
  <si>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</si>
  <si>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</si>
  <si>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</si>
  <si>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</si>
  <si>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</si>
  <si>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</si>
  <si>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</si>
  <si>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</si>
  <si>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</si>
  <si>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</si>
  <si>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</si>
  <si>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</si>
  <si>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</si>
  <si>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</si>
  <si>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</si>
  <si>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</si>
  <si>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</si>
  <si>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</si>
  <si>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</si>
  <si>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</si>
  <si>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</si>
  <si>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</si>
  <si>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</si>
  <si>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</si>
  <si>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</si>
  <si>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</si>
  <si>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</si>
  <si>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</si>
  <si>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</si>
  <si>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</si>
  <si>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</si>
  <si>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</si>
  <si>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</si>
  <si>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</si>
  <si>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</si>
  <si>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</si>
  <si>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</si>
  <si>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</si>
  <si>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</si>
  <si>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</si>
  <si>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</si>
  <si>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</si>
  <si>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</si>
  <si>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</si>
  <si>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</si>
  <si>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</si>
  <si>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</si>
  <si>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</si>
  <si>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</si>
  <si>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</si>
  <si>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</si>
  <si>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</si>
  <si>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</si>
  <si>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</si>
  <si>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</si>
  <si>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</si>
  <si>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</si>
  <si>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</si>
  <si>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</si>
  <si>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</si>
  <si>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</si>
  <si>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</si>
  <si>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</si>
  <si>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</si>
  <si>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</si>
  <si>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</si>
  <si>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</si>
  <si>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</si>
  <si>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</si>
  <si>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</si>
  <si>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</si>
  <si>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</si>
  <si>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</si>
  <si>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</si>
  <si>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</si>
  <si>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</si>
  <si>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</si>
  <si>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</si>
  <si>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</si>
  <si>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</si>
  <si>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</si>
  <si>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</si>
  <si>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</si>
  <si>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</si>
  <si>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</si>
  <si>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</si>
  <si>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</si>
  <si>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</si>
  <si>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</si>
  <si>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</si>
  <si>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</si>
  <si>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</si>
  <si>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</si>
  <si>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</si>
  <si>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</si>
  <si>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</si>
  <si>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</si>
  <si>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</si>
  <si>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</si>
  <si>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</si>
  <si>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</si>
  <si>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</si>
  <si>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</si>
  <si>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</si>
  <si>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</si>
  <si>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</si>
  <si>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</si>
  <si>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</si>
  <si>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</si>
  <si>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</si>
  <si>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</si>
  <si>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</si>
  <si>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</si>
  <si>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</si>
  <si>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</si>
  <si>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</si>
  <si>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</si>
  <si>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</si>
  <si>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</si>
  <si>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</si>
  <si>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</si>
  <si>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</si>
  <si>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</si>
  <si>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</si>
  <si>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</si>
  <si>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</si>
  <si>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</si>
  <si>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</si>
  <si>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</si>
  <si>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</si>
  <si>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</si>
  <si>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</si>
  <si>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</si>
  <si>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</si>
  <si>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</si>
  <si>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</si>
  <si>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</si>
  <si>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</si>
  <si>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</si>
  <si>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</si>
  <si>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</si>
  <si>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</si>
  <si>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</si>
  <si>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</si>
  <si>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</si>
  <si>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</si>
  <si>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</si>
  <si>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</si>
  <si>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</si>
  <si>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</si>
  <si>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</si>
  <si>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</si>
  <si>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</si>
  <si>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</si>
  <si>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</si>
  <si>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</si>
  <si>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</si>
  <si>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</si>
  <si>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</si>
  <si>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</si>
  <si>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</si>
  <si>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</si>
  <si>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</si>
  <si>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</si>
  <si>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</si>
  <si>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</si>
  <si>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</si>
  <si>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</si>
  <si>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</si>
  <si>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</si>
  <si>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</si>
  <si>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</si>
  <si>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</si>
  <si>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</si>
  <si>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</si>
  <si>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</si>
  <si>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</si>
  <si>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</si>
  <si>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</si>
  <si>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</si>
  <si>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</si>
  <si>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</si>
  <si>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</si>
  <si>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</si>
  <si>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</si>
  <si>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</si>
  <si>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</si>
  <si>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</si>
  <si>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</si>
  <si>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</si>
  <si>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</si>
  <si>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</si>
  <si>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</si>
  <si>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</si>
  <si>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</si>
  <si>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</si>
  <si>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</si>
  <si>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</si>
  <si>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</si>
  <si>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</si>
  <si>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</si>
  <si>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</si>
  <si>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</si>
  <si>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</si>
  <si>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</si>
  <si>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</si>
  <si>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</si>
  <si>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</si>
  <si>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</si>
  <si>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</si>
  <si>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</si>
  <si>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</si>
  <si>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</si>
  <si>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</si>
  <si>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</si>
  <si>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</si>
  <si>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</si>
  <si>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</si>
  <si>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</si>
  <si>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</si>
  <si>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</si>
  <si>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</si>
  <si>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</si>
  <si>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</si>
  <si>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</si>
  <si>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</si>
  <si>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</si>
  <si>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</si>
  <si>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</si>
  <si>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</si>
  <si>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</si>
  <si>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</si>
  <si>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</si>
  <si>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</si>
  <si>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</si>
  <si>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</si>
  <si>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</si>
  <si>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</si>
  <si>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</si>
  <si>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</si>
  <si>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</si>
  <si>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</si>
  <si>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</si>
  <si>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</si>
  <si>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</si>
  <si>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</si>
  <si>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</si>
  <si>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</si>
  <si>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</si>
  <si>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</si>
  <si>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</si>
  <si>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</si>
  <si>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</si>
  <si>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</si>
  <si>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</si>
  <si>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</si>
  <si>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</si>
  <si>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</si>
  <si>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</si>
  <si>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</si>
  <si>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</si>
  <si>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</si>
  <si>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</si>
  <si>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</si>
  <si>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</si>
  <si>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</si>
  <si>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</si>
  <si>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</si>
  <si>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</si>
  <si>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</si>
  <si>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</si>
  <si>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</si>
  <si>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</si>
  <si>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</si>
  <si>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</si>
  <si>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</si>
  <si>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</si>
  <si>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</si>
  <si>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</si>
  <si>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</si>
  <si>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</si>
  <si>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</si>
  <si>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</si>
  <si>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</si>
  <si>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</si>
  <si>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</si>
  <si>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</si>
  <si>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</si>
  <si>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</si>
  <si>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</si>
  <si>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</si>
  <si>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</si>
  <si>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</si>
  <si>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</si>
  <si>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</si>
  <si>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</si>
  <si>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</si>
  <si>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</si>
  <si>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</si>
  <si>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</si>
  <si>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</si>
  <si>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</si>
  <si>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</si>
  <si>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</si>
  <si>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</si>
  <si>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</si>
  <si>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</si>
  <si>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</si>
  <si>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</si>
  <si>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</si>
  <si>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</si>
  <si>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</si>
  <si>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</si>
  <si>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</si>
  <si>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</si>
  <si>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</si>
  <si>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</si>
  <si>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</si>
  <si>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</si>
  <si>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</si>
  <si>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</si>
  <si>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</si>
  <si>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</si>
  <si>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</si>
  <si>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</si>
  <si>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</si>
  <si>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</si>
  <si>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</si>
  <si>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</si>
  <si>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</si>
  <si>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</si>
  <si>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</si>
  <si>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</si>
  <si>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</si>
  <si>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</si>
  <si>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</si>
  <si>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</si>
  <si>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</si>
  <si>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</si>
  <si>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</si>
  <si>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</si>
  <si>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</si>
  <si>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</si>
  <si>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</si>
  <si>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</si>
  <si>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</si>
  <si>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</si>
  <si>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</si>
  <si>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</si>
  <si>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</si>
  <si>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</si>
  <si>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</si>
  <si>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</si>
  <si>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</si>
  <si>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</si>
  <si>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</si>
  <si>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</si>
  <si>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</si>
  <si>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</si>
  <si>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</si>
  <si>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</si>
  <si>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</si>
  <si>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</si>
  <si>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</si>
  <si>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</si>
  <si>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</si>
  <si>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</si>
  <si>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</si>
  <si>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</si>
  <si>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</si>
  <si>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</si>
  <si>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</si>
  <si>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</si>
  <si>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</si>
  <si>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</si>
  <si>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</si>
  <si>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</si>
  <si>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</si>
  <si>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</si>
  <si>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</si>
  <si>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</si>
  <si>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</si>
  <si>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</si>
  <si>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</si>
  <si>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</si>
  <si>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</si>
  <si>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</si>
  <si>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</si>
  <si>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</si>
  <si>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</si>
  <si>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</si>
  <si>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</si>
  <si>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</si>
  <si>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</si>
  <si>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</si>
  <si>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</si>
  <si>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</si>
  <si>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</si>
  <si>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</si>
  <si>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</si>
  <si>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</si>
  <si>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</si>
  <si>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</si>
  <si>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</si>
  <si>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</si>
  <si>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</si>
  <si>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</si>
  <si>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</si>
  <si>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</si>
  <si>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</si>
  <si>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</si>
  <si>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</si>
  <si>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</si>
  <si>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</si>
  <si>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</si>
  <si>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</si>
  <si>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</si>
  <si>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</si>
  <si>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</si>
  <si>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</si>
  <si>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</si>
  <si>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</si>
  <si>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</si>
  <si>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</si>
  <si>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</si>
  <si>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</si>
  <si>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</si>
  <si>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</si>
  <si>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</si>
  <si>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</si>
  <si>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</si>
  <si>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</si>
  <si>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</si>
  <si>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</si>
  <si>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</si>
  <si>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</si>
  <si>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</si>
  <si>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</si>
  <si>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</si>
  <si>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</si>
  <si>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</si>
  <si>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</si>
  <si>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</si>
  <si>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</si>
  <si>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</si>
  <si>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</si>
  <si>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</si>
  <si>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</si>
  <si>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</si>
  <si>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</si>
  <si>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</si>
  <si>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</si>
  <si>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</si>
  <si>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</si>
  <si>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</si>
  <si>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</si>
  <si>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</si>
  <si>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</si>
  <si>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</si>
  <si>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</si>
  <si>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</si>
  <si>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</si>
  <si>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</si>
  <si>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</si>
  <si>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</si>
  <si>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</si>
  <si>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</si>
  <si>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</si>
  <si>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</si>
  <si>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</si>
  <si>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</si>
  <si>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</si>
  <si>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</si>
  <si>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</si>
  <si>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</si>
  <si>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</si>
  <si>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</si>
  <si>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</si>
  <si>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</si>
  <si>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</si>
  <si>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</si>
  <si>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</si>
  <si>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</si>
  <si>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</si>
  <si>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</si>
  <si>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</si>
  <si>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</si>
  <si>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</si>
  <si>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</si>
  <si>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</si>
  <si>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</si>
  <si>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</si>
  <si>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</si>
  <si>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</si>
  <si>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</si>
  <si>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</si>
  <si>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</si>
  <si>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</si>
  <si>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</si>
  <si>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</si>
  <si>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</si>
  <si>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</si>
  <si>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</si>
  <si>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</si>
  <si>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</si>
  <si>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</si>
  <si>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</si>
  <si>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</si>
  <si>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</si>
  <si>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</si>
  <si>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</si>
  <si>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</si>
  <si>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</si>
  <si>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</si>
  <si>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</si>
  <si>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</si>
  <si>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</si>
  <si>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</si>
  <si>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</si>
  <si>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</si>
  <si>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</si>
  <si>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</si>
  <si>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</si>
  <si>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</si>
  <si>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</si>
  <si>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</si>
  <si>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</si>
  <si>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</si>
  <si>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</si>
  <si>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</si>
  <si>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</si>
  <si>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</si>
  <si>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</si>
  <si>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</si>
  <si>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</si>
  <si>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</si>
  <si>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</si>
  <si>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</si>
  <si>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</si>
  <si>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</si>
  <si>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</si>
  <si>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</si>
  <si>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</si>
  <si>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</si>
  <si>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</si>
  <si>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</si>
  <si>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</si>
  <si>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</si>
  <si>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</si>
  <si>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</si>
  <si>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</si>
  <si>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</si>
  <si>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</si>
  <si>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</si>
  <si>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</si>
  <si>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</si>
  <si>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</si>
  <si>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</si>
  <si>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</si>
  <si>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</si>
  <si>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</si>
  <si>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</si>
  <si>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</si>
  <si>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</si>
  <si>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</si>
  <si>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</si>
  <si>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</si>
  <si>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</si>
  <si>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</si>
  <si>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</si>
  <si>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</si>
  <si>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</si>
  <si>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</si>
  <si>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</si>
  <si>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</si>
  <si>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</si>
  <si>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</si>
  <si>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</si>
  <si>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</si>
  <si>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</si>
  <si>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</si>
  <si>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</si>
  <si>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</si>
  <si>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</si>
  <si>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</si>
  <si>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</si>
  <si>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</si>
  <si>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</si>
  <si>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</si>
  <si>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</si>
  <si>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</si>
  <si>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</si>
  <si>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</si>
  <si>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</si>
  <si>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</si>
  <si>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</si>
  <si>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</si>
  <si>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</si>
  <si>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</si>
  <si>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</si>
  <si>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</si>
  <si>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</si>
  <si>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</si>
  <si>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</si>
  <si>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</si>
  <si>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</si>
  <si>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</si>
  <si>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</si>
  <si>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</si>
  <si>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</si>
  <si>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</si>
  <si>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</si>
  <si>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</si>
  <si>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</si>
  <si>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</si>
  <si>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</si>
  <si>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</si>
  <si>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</si>
  <si>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</si>
  <si>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</si>
  <si>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</si>
  <si>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</si>
  <si>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</si>
  <si>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</si>
  <si>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</si>
  <si>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</si>
  <si>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</si>
  <si>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</si>
  <si>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</si>
  <si>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</si>
  <si>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</si>
  <si>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</si>
  <si>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</si>
  <si>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</si>
  <si>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</si>
  <si>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</si>
  <si>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</si>
  <si>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</si>
  <si>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</si>
  <si>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</si>
  <si>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</si>
  <si>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</si>
  <si>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</si>
  <si>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</si>
  <si>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</si>
  <si>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</si>
  <si>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</si>
  <si>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</si>
  <si>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</si>
  <si>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</si>
  <si>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</si>
  <si>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</si>
  <si>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</si>
  <si>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</si>
  <si>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</si>
  <si>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</si>
  <si>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</si>
  <si>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</si>
  <si>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</si>
  <si>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</si>
  <si>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</si>
  <si>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</si>
  <si>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</si>
  <si>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</si>
  <si>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</si>
  <si>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</si>
  <si>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</si>
  <si>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</si>
  <si>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</si>
  <si>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</si>
  <si>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</si>
  <si>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</si>
  <si>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</si>
  <si>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</si>
  <si>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</si>
  <si>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</si>
  <si>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</si>
  <si>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</si>
  <si>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</si>
  <si>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</si>
  <si>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</si>
  <si>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</si>
  <si>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</si>
  <si>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</si>
  <si>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</si>
  <si>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</si>
  <si>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</si>
  <si>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</si>
  <si>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</si>
  <si>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</si>
  <si>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</si>
  <si>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</si>
  <si>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</si>
  <si>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</si>
  <si>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</si>
  <si>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</si>
  <si>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</si>
  <si>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</si>
  <si>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</si>
  <si>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</si>
  <si>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</si>
  <si>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</si>
  <si>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</si>
  <si>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</si>
  <si>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</si>
  <si>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</si>
  <si>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</si>
  <si>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</si>
  <si>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</si>
  <si>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</si>
  <si>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</si>
  <si>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</si>
  <si>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</si>
  <si>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</si>
  <si>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</si>
  <si>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</si>
  <si>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</si>
  <si>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</si>
  <si>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</si>
  <si>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</si>
  <si>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</si>
  <si>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</si>
  <si>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</si>
  <si>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</si>
  <si>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</si>
  <si>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</si>
  <si>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</si>
  <si>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</si>
  <si>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</si>
  <si>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</si>
  <si>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</si>
  <si>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</si>
  <si>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</si>
  <si>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</si>
  <si>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</si>
  <si>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</si>
  <si>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</si>
  <si>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</si>
  <si>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</si>
  <si>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</si>
  <si>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</si>
  <si>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</si>
  <si>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</si>
  <si>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</si>
  <si>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</si>
  <si>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</si>
  <si>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</si>
  <si>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</si>
  <si>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</si>
  <si>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</si>
  <si>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</si>
  <si>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</si>
  <si>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</si>
  <si>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</si>
  <si>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</si>
  <si>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</si>
  <si>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</si>
  <si>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</si>
  <si>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</si>
  <si>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</si>
  <si>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</si>
  <si>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</si>
  <si>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</si>
  <si>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</si>
  <si>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</si>
  <si>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</si>
  <si>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</si>
  <si>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</si>
  <si>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</si>
  <si>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</si>
  <si>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</si>
  <si>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</si>
  <si>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</si>
  <si>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</si>
  <si>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</si>
  <si>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</si>
  <si>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</si>
  <si>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</si>
  <si>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</si>
  <si>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</si>
  <si>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</si>
  <si>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</si>
  <si>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</si>
  <si>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</si>
  <si>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</si>
  <si>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</si>
  <si>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</si>
  <si>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</si>
  <si>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</si>
  <si>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</si>
  <si>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</si>
  <si>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</si>
  <si>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</si>
  <si>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</si>
  <si>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</si>
  <si>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</si>
  <si>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</si>
  <si>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</si>
  <si>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</si>
  <si>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</si>
  <si>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</si>
  <si>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</si>
  <si>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</si>
  <si>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</si>
  <si>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</si>
  <si>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</si>
  <si>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</si>
  <si>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</si>
  <si>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</si>
  <si>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</si>
  <si>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</si>
  <si>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</si>
  <si>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</si>
  <si>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</si>
  <si>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</si>
  <si>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</si>
  <si>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</si>
  <si>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</si>
  <si>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</si>
  <si>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</si>
  <si>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</si>
  <si>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</si>
  <si>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</si>
  <si>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</si>
  <si>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</si>
  <si>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</si>
  <si>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</si>
  <si>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</si>
  <si>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</si>
  <si>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</si>
  <si>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</si>
  <si>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</si>
  <si>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</si>
  <si>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</si>
  <si>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</si>
  <si>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</si>
  <si>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</si>
  <si>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</si>
  <si>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</si>
  <si>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</si>
  <si>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</si>
  <si>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</si>
  <si>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</si>
  <si>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</si>
  <si>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</si>
  <si>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</si>
  <si>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</si>
  <si>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</si>
  <si>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</si>
  <si>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</si>
  <si>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</si>
  <si>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</si>
  <si>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</si>
  <si>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</si>
  <si>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</si>
  <si>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</si>
  <si>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</si>
  <si>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</si>
  <si>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</si>
  <si>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</si>
  <si>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</si>
  <si>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</si>
  <si>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</si>
  <si>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</si>
  <si>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</si>
  <si>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</si>
  <si>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</si>
  <si>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</si>
  <si>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</si>
  <si>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</si>
  <si>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</si>
  <si>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</si>
  <si>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</si>
  <si>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</si>
  <si>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</si>
  <si>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</si>
  <si>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</si>
  <si>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</si>
  <si>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</si>
  <si>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</si>
  <si>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</si>
  <si>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</si>
  <si>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</si>
  <si>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</si>
  <si>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</si>
  <si>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</si>
  <si>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</si>
  <si>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</si>
  <si>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</si>
  <si>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</si>
  <si>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</si>
  <si>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</si>
  <si>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</si>
  <si>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</si>
  <si>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</si>
  <si>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</si>
  <si>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</si>
  <si>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</si>
  <si>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</si>
  <si>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</si>
  <si>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</si>
  <si>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</si>
  <si>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</si>
  <si>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</si>
  <si>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</si>
  <si>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</si>
  <si>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</si>
  <si>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</si>
  <si>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</si>
  <si>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</si>
  <si>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</si>
  <si>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</si>
  <si>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</si>
  <si>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</si>
  <si>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</si>
  <si>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</si>
  <si>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</si>
  <si>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</si>
  <si>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</si>
  <si>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</si>
  <si>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</si>
  <si>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</si>
  <si>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</si>
  <si>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</si>
  <si>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</si>
  <si>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</si>
  <si>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</si>
  <si>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</si>
  <si>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</si>
  <si>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</si>
  <si>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</si>
  <si>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</si>
  <si>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</si>
  <si>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</si>
  <si>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</si>
  <si>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</si>
  <si>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</si>
  <si>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</si>
  <si>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</si>
  <si>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</si>
  <si>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</si>
  <si>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</si>
  <si>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</si>
  <si>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</si>
  <si>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</si>
  <si>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</si>
  <si>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</si>
  <si>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</si>
  <si>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</si>
  <si>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</si>
  <si>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</si>
  <si>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</si>
  <si>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</si>
  <si>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</si>
  <si>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</si>
  <si>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</si>
  <si>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</si>
  <si>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</si>
  <si>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</si>
  <si>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</si>
  <si>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</si>
  <si>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</si>
  <si>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</si>
  <si>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</si>
  <si>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</si>
  <si>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</si>
  <si>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</si>
  <si>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</si>
  <si>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</si>
  <si>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</si>
  <si>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</si>
  <si>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</si>
  <si>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</si>
  <si>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</si>
  <si>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</si>
  <si>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</si>
  <si>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</si>
  <si>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</si>
  <si>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</si>
  <si>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</si>
  <si>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</si>
  <si>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</si>
  <si>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</si>
  <si>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</si>
  <si>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</si>
  <si>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</si>
  <si>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</si>
  <si>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</si>
  <si>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</si>
  <si>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</si>
  <si>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</si>
  <si>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</si>
  <si>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</si>
  <si>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</si>
  <si>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</si>
  <si>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</si>
  <si>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</si>
  <si>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</si>
  <si>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</si>
  <si>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</si>
  <si>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</si>
  <si>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</si>
  <si>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</si>
  <si>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</si>
  <si>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</si>
  <si>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</si>
  <si>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</si>
  <si>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</si>
  <si>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</si>
  <si>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</si>
  <si>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</si>
  <si>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</si>
  <si>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</si>
  <si>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</si>
  <si>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</si>
  <si>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</si>
  <si>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</si>
  <si>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</si>
  <si>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</si>
  <si>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</si>
  <si>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</si>
  <si>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</si>
  <si>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</si>
  <si>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</si>
  <si>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</si>
  <si>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</si>
  <si>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</si>
  <si>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</si>
  <si>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</si>
  <si>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</si>
  <si>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</si>
  <si>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</si>
  <si>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</si>
  <si>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</si>
  <si>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</si>
  <si>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</si>
  <si>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</si>
  <si>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</si>
  <si>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</si>
  <si>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</si>
  <si>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</si>
  <si>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</si>
  <si>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</si>
  <si>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</si>
  <si>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</si>
  <si>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</si>
  <si>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</si>
  <si>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</si>
  <si>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</si>
  <si>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</si>
  <si>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</si>
  <si>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</si>
  <si>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</si>
  <si>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</si>
  <si>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</si>
  <si>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</si>
  <si>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</si>
  <si>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</si>
  <si>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</si>
  <si>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</si>
  <si>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</si>
  <si>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</si>
  <si>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</si>
  <si>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</si>
  <si>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</si>
  <si>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</si>
  <si>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</si>
  <si>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</si>
  <si>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</si>
  <si>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</si>
  <si>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</si>
  <si>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</si>
  <si>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</si>
  <si>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</si>
  <si>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</si>
  <si>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</si>
  <si>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</si>
  <si>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</si>
  <si>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</si>
  <si>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</si>
  <si>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</si>
  <si>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</si>
  <si>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</si>
  <si>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</si>
  <si>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</si>
  <si>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</si>
  <si>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</si>
  <si>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</si>
  <si>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</si>
  <si>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</si>
  <si>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</si>
  <si>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</si>
  <si>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</si>
  <si>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</si>
  <si>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</si>
  <si>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</si>
  <si>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</si>
  <si>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</si>
  <si>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</si>
  <si>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</si>
  <si>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</si>
  <si>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</si>
  <si>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</si>
  <si>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</si>
  <si>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</si>
  <si>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</si>
  <si>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</si>
  <si>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</si>
  <si>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</si>
  <si>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</si>
  <si>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</si>
  <si>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</si>
  <si>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</si>
  <si>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</si>
  <si>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</si>
  <si>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</si>
  <si>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</si>
  <si>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</si>
  <si>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</si>
  <si>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</si>
  <si>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</si>
  <si>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</si>
  <si>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</si>
  <si>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</si>
  <si>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</si>
  <si>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</si>
  <si>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</si>
  <si>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</si>
  <si>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</si>
  <si>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</si>
  <si>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</si>
  <si>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</si>
  <si>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</si>
  <si>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</si>
  <si>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</si>
  <si>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</si>
  <si>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</si>
  <si>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</si>
  <si>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</si>
  <si>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</si>
  <si>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</si>
  <si>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</si>
  <si>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</si>
  <si>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</si>
  <si>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</si>
  <si>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</si>
  <si>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</si>
  <si>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</si>
  <si>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</si>
  <si>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</si>
  <si>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</si>
  <si>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</si>
  <si>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</si>
  <si>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</si>
  <si>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</si>
  <si>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</si>
  <si>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</si>
  <si>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</si>
  <si>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</si>
  <si>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</si>
  <si>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</si>
  <si>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</si>
  <si>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</si>
  <si>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</si>
  <si>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</si>
  <si>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</si>
  <si>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</si>
  <si>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</si>
  <si>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</si>
  <si>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</si>
  <si>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</si>
  <si>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</si>
  <si>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</si>
  <si>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</si>
  <si>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</si>
  <si>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</si>
  <si>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</si>
  <si>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</si>
  <si>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</si>
  <si>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</si>
  <si>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</si>
  <si>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</si>
  <si>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</si>
  <si>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</si>
  <si>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</si>
  <si>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</si>
  <si>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</si>
  <si>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</si>
  <si>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</si>
  <si>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</si>
  <si>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</si>
  <si>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</si>
  <si>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</si>
  <si>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</si>
  <si>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</si>
  <si>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</si>
  <si>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</si>
  <si>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</si>
  <si>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</si>
  <si>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</si>
  <si>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</si>
  <si>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</si>
  <si>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</si>
  <si>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</si>
  <si>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</si>
  <si>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</si>
  <si>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</si>
  <si>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</si>
  <si>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</si>
  <si>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</si>
  <si>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</si>
  <si>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</si>
  <si>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</si>
  <si>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</si>
  <si>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</si>
  <si>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</si>
  <si>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</si>
  <si>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</si>
  <si>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</si>
  <si>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</si>
  <si>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</si>
  <si>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</si>
  <si>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</si>
  <si>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</si>
  <si>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</si>
  <si>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</si>
  <si>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</si>
  <si>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</si>
  <si>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</si>
  <si>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</si>
  <si>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</si>
  <si>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</si>
  <si>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</si>
  <si>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</si>
  <si>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</si>
  <si>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</si>
  <si>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</si>
  <si>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</si>
  <si>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</si>
  <si>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</si>
  <si>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</si>
  <si>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</si>
  <si>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</si>
  <si>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</si>
  <si>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</si>
  <si>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</si>
  <si>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</si>
  <si>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</si>
  <si>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</si>
  <si>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</si>
  <si>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</si>
  <si>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</si>
  <si>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</si>
  <si>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</si>
  <si>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</si>
  <si>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</si>
  <si>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</si>
  <si>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</si>
  <si>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</si>
  <si>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</si>
  <si>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</si>
  <si>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</si>
  <si>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</si>
  <si>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</si>
  <si>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</si>
  <si>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</si>
  <si>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</si>
  <si>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</si>
  <si>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</si>
  <si>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</si>
  <si>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</si>
  <si>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</si>
  <si>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</si>
  <si>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</si>
  <si>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</si>
  <si>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</si>
  <si>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</si>
  <si>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</si>
  <si>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</si>
  <si>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</si>
  <si>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</si>
  <si>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</si>
  <si>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</si>
  <si>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</si>
  <si>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</si>
  <si>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</si>
  <si>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</si>
  <si>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</si>
  <si>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</si>
  <si>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</si>
  <si>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</si>
  <si>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</si>
  <si>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</si>
  <si>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</si>
  <si>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</si>
  <si>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</si>
  <si>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</si>
  <si>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</si>
  <si>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</si>
  <si>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</si>
  <si>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</si>
  <si>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</si>
  <si>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</si>
  <si>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</si>
  <si>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</si>
  <si>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</si>
  <si>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</si>
  <si>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</si>
  <si>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</si>
  <si>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</si>
  <si>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</si>
  <si>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</si>
  <si>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</si>
  <si>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</si>
  <si>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</si>
  <si>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</si>
  <si>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</si>
  <si>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</si>
  <si>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</si>
  <si>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</si>
  <si>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</si>
  <si>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</si>
  <si>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</si>
  <si>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</si>
  <si>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</si>
  <si>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</si>
  <si>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</si>
  <si>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</si>
  <si>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</si>
  <si>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</si>
  <si>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</si>
  <si>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</si>
  <si>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</si>
  <si>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</si>
  <si>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</si>
  <si>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</si>
  <si>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</si>
  <si>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</si>
  <si>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</si>
  <si>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</si>
  <si>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</si>
  <si>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</si>
  <si>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</si>
  <si>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</si>
  <si>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</si>
  <si>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</si>
  <si>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</si>
  <si>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</si>
  <si>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</si>
  <si>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</si>
  <si>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</si>
  <si>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</si>
  <si>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</si>
  <si>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</si>
  <si>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</si>
  <si>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</si>
  <si>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</si>
  <si>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</si>
  <si>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</si>
  <si>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</si>
  <si>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</si>
  <si>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</si>
  <si>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</si>
  <si>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</si>
  <si>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</si>
  <si>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</si>
  <si>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</si>
  <si>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</si>
  <si>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</si>
  <si>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</si>
  <si>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</si>
  <si>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</si>
  <si>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</si>
  <si>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</si>
  <si>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</si>
  <si>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</si>
  <si>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</si>
  <si>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</si>
  <si>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</si>
  <si>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</si>
  <si>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</si>
  <si>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</si>
  <si>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</si>
  <si>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</si>
  <si>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</si>
  <si>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</si>
  <si>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</si>
  <si>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</si>
  <si>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</si>
  <si>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</si>
  <si>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</si>
  <si>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</si>
  <si>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</si>
  <si>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</si>
  <si>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</si>
  <si>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</si>
  <si>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</si>
  <si>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</si>
  <si>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</si>
  <si>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</si>
  <si>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</si>
  <si>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</si>
  <si>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</si>
  <si>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</si>
  <si>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</si>
  <si>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</si>
  <si>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</si>
  <si>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</si>
  <si>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</si>
  <si>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</si>
  <si>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</si>
  <si>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</si>
  <si>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</si>
  <si>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</si>
  <si>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</si>
  <si>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</si>
  <si>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</si>
  <si>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</si>
  <si>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</si>
  <si>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</si>
  <si>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</si>
  <si>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</si>
  <si>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</si>
  <si>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</si>
  <si>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</si>
  <si>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</si>
  <si>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</si>
  <si>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</si>
  <si>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</si>
  <si>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</si>
  <si>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</si>
  <si>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</si>
  <si>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</si>
  <si>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</si>
  <si>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</si>
  <si>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</si>
  <si>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</si>
  <si>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</si>
  <si>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</si>
  <si>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</si>
  <si>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</si>
  <si>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</si>
  <si>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</si>
  <si>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</si>
  <si>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</si>
  <si>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</si>
  <si>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</si>
  <si>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</si>
  <si>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</si>
  <si>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</si>
  <si>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</si>
  <si>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</si>
  <si>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</si>
  <si>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</si>
  <si>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</si>
  <si>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</si>
  <si>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</si>
  <si>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</si>
  <si>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</si>
  <si>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</si>
  <si>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</si>
  <si>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</si>
  <si>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</si>
  <si>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</si>
  <si>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</si>
  <si>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</si>
  <si>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</si>
  <si>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</si>
  <si>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</si>
  <si>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</si>
  <si>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</si>
  <si>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</si>
  <si>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</si>
  <si>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</si>
  <si>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</si>
  <si>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</si>
  <si>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</si>
  <si>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</si>
  <si>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</si>
  <si>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</si>
  <si>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</si>
  <si>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</si>
  <si>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</si>
  <si>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</si>
  <si>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</si>
  <si>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</si>
  <si>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</si>
  <si>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</si>
  <si>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</si>
  <si>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</si>
  <si>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</si>
  <si>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</si>
  <si>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</si>
  <si>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</si>
  <si>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</si>
  <si>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</si>
  <si>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</si>
  <si>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</si>
  <si>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</si>
  <si>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</si>
  <si>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</si>
  <si>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</si>
  <si>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</si>
  <si>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</si>
  <si>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</si>
  <si>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</si>
  <si>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</si>
  <si>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</si>
  <si>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</si>
  <si>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</si>
  <si>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</si>
  <si>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</si>
  <si>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</si>
  <si>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</si>
  <si>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</si>
  <si>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</si>
  <si>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</si>
  <si>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</si>
  <si>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</si>
  <si>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</si>
  <si>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</si>
  <si>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</si>
  <si>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</si>
  <si>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</si>
  <si>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</si>
  <si>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</si>
  <si>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</si>
  <si>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</si>
  <si>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</si>
  <si>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</si>
  <si>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</si>
  <si>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</si>
  <si>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</si>
  <si>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</si>
  <si>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</si>
  <si>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</si>
  <si>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</si>
  <si>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</si>
  <si>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</si>
  <si>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</si>
  <si>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</si>
  <si>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</si>
  <si>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</si>
  <si>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</si>
  <si>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</si>
  <si>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</si>
  <si>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</si>
  <si>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</si>
  <si>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</si>
  <si>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</si>
  <si>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</si>
  <si>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</si>
  <si>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</si>
  <si>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</si>
  <si>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</si>
  <si>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</si>
  <si>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</si>
  <si>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</si>
  <si>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</si>
  <si>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</si>
  <si>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</si>
  <si>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</si>
  <si>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</si>
  <si>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</si>
  <si>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</si>
  <si>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</si>
  <si>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</si>
  <si>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</si>
  <si>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</si>
  <si>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</si>
  <si>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</si>
  <si>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</si>
  <si>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</si>
  <si>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</si>
  <si>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</si>
  <si>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</si>
  <si>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</si>
  <si>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</si>
  <si>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</si>
  <si>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</si>
  <si>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</si>
  <si>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</si>
  <si>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</si>
  <si>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</si>
  <si>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</si>
  <si>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</si>
  <si>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</si>
  <si>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</si>
  <si>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</si>
  <si>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</si>
  <si>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</si>
  <si>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</si>
  <si>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</si>
  <si>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</si>
  <si>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</si>
  <si>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</si>
  <si>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</si>
  <si>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</si>
  <si>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</si>
  <si>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</si>
  <si>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</si>
  <si>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</si>
  <si>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</si>
  <si>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</si>
  <si>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</si>
  <si>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</si>
  <si>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</si>
  <si>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</si>
  <si>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</si>
  <si>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</si>
  <si>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</si>
  <si>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</si>
  <si>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</si>
  <si>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</si>
  <si>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</si>
  <si>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</si>
  <si>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</si>
  <si>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</si>
  <si>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</si>
  <si>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</si>
  <si>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</si>
  <si>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</si>
  <si>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</si>
  <si>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</si>
  <si>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</si>
  <si>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</si>
  <si>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</si>
  <si>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</si>
  <si>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</si>
  <si>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</si>
  <si>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</si>
  <si>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</si>
  <si>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</si>
  <si>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</si>
  <si>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</si>
  <si>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</si>
  <si>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</si>
  <si>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</si>
  <si>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</si>
  <si>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</si>
  <si>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</si>
  <si>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</si>
  <si>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</si>
  <si>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</si>
  <si>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</si>
  <si>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</si>
  <si>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</si>
  <si>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</si>
  <si>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</si>
  <si>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</si>
  <si>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</si>
  <si>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</si>
  <si>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</si>
  <si>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</si>
  <si>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</si>
  <si>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</si>
  <si>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</si>
  <si>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</si>
  <si>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</si>
  <si>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</si>
  <si>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</si>
  <si>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</si>
  <si>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</si>
  <si>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</si>
  <si>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</si>
  <si>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</si>
  <si>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</si>
  <si>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</si>
  <si>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</si>
  <si>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</si>
  <si>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</si>
  <si>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</si>
  <si>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</si>
  <si>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</si>
  <si>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</si>
  <si>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</si>
  <si>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</si>
  <si>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</si>
  <si>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</si>
  <si>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</si>
  <si>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</si>
  <si>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</si>
  <si>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</si>
  <si>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</si>
  <si>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</si>
  <si>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</si>
  <si>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</si>
  <si>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</si>
  <si>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</si>
  <si>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</si>
  <si>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</si>
  <si>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</si>
  <si>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</si>
  <si>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</si>
  <si>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</si>
  <si>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</si>
  <si>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</si>
  <si>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</si>
  <si>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</si>
  <si>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</si>
  <si>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</si>
  <si>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</si>
  <si>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</si>
  <si>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</si>
  <si>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</si>
  <si>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</si>
  <si>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</si>
  <si>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</si>
  <si>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</si>
  <si>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</si>
  <si>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</si>
  <si>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</si>
  <si>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</si>
  <si>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</si>
  <si>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</si>
  <si>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</si>
  <si>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</si>
  <si>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</si>
  <si>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</si>
  <si>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</si>
  <si>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</si>
  <si>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</si>
  <si>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</si>
  <si>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</si>
  <si>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</si>
  <si>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</si>
  <si>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</si>
  <si>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</si>
  <si>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</si>
  <si>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</si>
  <si>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</si>
  <si>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</si>
  <si>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</si>
  <si>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</si>
  <si>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</si>
  <si>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</si>
  <si>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</si>
  <si>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</si>
  <si>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</si>
  <si>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</si>
  <si>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</si>
  <si>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</si>
  <si>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</si>
  <si>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</si>
  <si>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</si>
  <si>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</si>
  <si>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</si>
  <si>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</si>
  <si>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</si>
  <si>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</si>
  <si>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</si>
  <si>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</si>
  <si>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</si>
  <si>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</si>
  <si>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</si>
  <si>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</si>
  <si>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</si>
  <si>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</si>
  <si>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</si>
  <si>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</si>
  <si>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</si>
  <si>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</si>
  <si>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</si>
  <si>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</si>
  <si>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</si>
  <si>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</si>
  <si>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</si>
  <si>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</si>
  <si>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</si>
  <si>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</si>
  <si>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</si>
  <si>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</si>
  <si>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</si>
  <si>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</si>
  <si>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</si>
  <si>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</si>
  <si>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</si>
  <si>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</si>
  <si>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</si>
  <si>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</si>
  <si>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</si>
  <si>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</si>
  <si>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</si>
  <si>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</si>
  <si>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</si>
  <si>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</si>
  <si>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</si>
  <si>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</si>
  <si>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</si>
  <si>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</si>
  <si>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</si>
  <si>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</si>
  <si>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</si>
  <si>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</si>
  <si>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</si>
  <si>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</si>
  <si>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</si>
  <si>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</si>
  <si>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</si>
  <si>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</si>
  <si>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</si>
  <si>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</si>
  <si>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</si>
  <si>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</si>
  <si>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</si>
  <si>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</si>
  <si>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</si>
  <si>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</si>
  <si>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</si>
  <si>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</si>
  <si>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</si>
  <si>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</si>
  <si>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</si>
  <si>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</si>
  <si>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</si>
  <si>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</si>
  <si>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</si>
  <si>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</si>
  <si>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</si>
  <si>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</si>
  <si>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</si>
  <si>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</si>
  <si>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</si>
  <si>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</si>
  <si>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</si>
  <si>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</si>
  <si>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</si>
  <si>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</si>
  <si>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</si>
  <si>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</si>
  <si>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</si>
  <si>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</si>
  <si>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</si>
  <si>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</si>
  <si>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</si>
  <si>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</si>
  <si>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</si>
  <si>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</si>
  <si>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</si>
  <si>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</si>
  <si>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</si>
  <si>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</si>
  <si>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</si>
  <si>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</si>
  <si>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</si>
  <si>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</si>
  <si>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</si>
  <si>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</si>
  <si>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</si>
  <si>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</si>
  <si>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</si>
  <si>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</si>
  <si>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</si>
  <si>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</si>
  <si>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</si>
  <si>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</si>
  <si>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</si>
  <si>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</si>
  <si>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</si>
  <si>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</si>
  <si>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</si>
  <si>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</si>
  <si>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</si>
  <si>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</si>
  <si>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</si>
  <si>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</si>
  <si>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</si>
  <si>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</si>
  <si>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</si>
  <si>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</si>
  <si>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</si>
  <si>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</si>
  <si>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</si>
  <si>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</si>
  <si>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</si>
  <si>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</si>
  <si>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</si>
  <si>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</si>
  <si>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</si>
  <si>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</si>
  <si>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</si>
  <si>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</si>
  <si>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</si>
  <si>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</si>
  <si>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</si>
  <si>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</si>
  <si>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</si>
  <si>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</si>
  <si>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</si>
  <si>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</si>
  <si>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</si>
  <si>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</si>
  <si>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</si>
  <si>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</si>
  <si>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</si>
  <si>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</si>
  <si>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</si>
  <si>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</si>
  <si>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</si>
  <si>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</si>
  <si>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</si>
  <si>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</si>
  <si>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</si>
  <si>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</si>
  <si>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</si>
  <si>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</si>
  <si>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</si>
  <si>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</si>
  <si>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</si>
  <si>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</si>
  <si>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</si>
  <si>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</si>
  <si>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</si>
  <si>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</si>
  <si>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</si>
  <si>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</si>
  <si>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</si>
  <si>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</si>
  <si>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</si>
  <si>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</si>
  <si>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</si>
  <si>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</si>
  <si>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</si>
  <si>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</si>
  <si>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</si>
  <si>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</si>
  <si>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</si>
  <si>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</si>
  <si>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</si>
  <si>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</si>
  <si>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</si>
  <si>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</si>
  <si>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</si>
  <si>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</si>
  <si>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</si>
  <si>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</si>
  <si>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</si>
  <si>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</si>
  <si>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</si>
  <si>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</si>
  <si>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</si>
  <si>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</si>
  <si>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</si>
  <si>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</si>
  <si>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</si>
  <si>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</si>
  <si>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</si>
  <si>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</si>
  <si>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</si>
  <si>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</si>
  <si>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</si>
  <si>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</si>
  <si>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</si>
  <si>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</si>
  <si>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</si>
  <si>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</si>
  <si>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</si>
  <si>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</si>
  <si>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</si>
  <si>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</si>
  <si>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</si>
  <si>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</si>
  <si>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</si>
  <si>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</si>
  <si>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</si>
  <si>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</si>
  <si>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</si>
  <si>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</si>
  <si>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</si>
  <si>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</si>
  <si>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</si>
  <si>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</si>
  <si>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</si>
  <si>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</si>
  <si>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</si>
  <si>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</si>
  <si>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</si>
  <si>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</si>
  <si>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</si>
  <si>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</si>
  <si>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</si>
  <si>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</si>
  <si>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</si>
  <si>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</si>
  <si>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</si>
  <si>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</si>
  <si>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</si>
  <si>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</si>
  <si>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</si>
  <si>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</si>
  <si>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</si>
  <si>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</si>
  <si>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</si>
  <si>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</si>
  <si>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</si>
  <si>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</si>
  <si>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</si>
  <si>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</si>
  <si>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</si>
  <si>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</si>
  <si>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</si>
  <si>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</si>
  <si>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</si>
  <si>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</si>
  <si>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</si>
  <si>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</si>
  <si>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</si>
  <si>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</si>
  <si>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</si>
  <si>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</si>
  <si>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</si>
  <si>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</si>
  <si>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</si>
  <si>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</si>
  <si>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</si>
  <si>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</si>
  <si>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</si>
  <si>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</si>
  <si>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</si>
  <si>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</si>
  <si>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</si>
  <si>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</si>
  <si>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</si>
  <si>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</si>
  <si>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</si>
  <si>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</si>
  <si>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</si>
  <si>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</si>
  <si>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</si>
  <si>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</si>
  <si>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</si>
  <si>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</si>
  <si>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</si>
  <si>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</si>
  <si>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</si>
  <si>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</si>
  <si>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</si>
  <si>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</si>
  <si>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</si>
  <si>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</si>
  <si>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</si>
  <si>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</si>
  <si>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</si>
  <si>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</si>
  <si>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</si>
  <si>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</si>
  <si>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</si>
  <si>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</si>
  <si>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</si>
  <si>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</si>
  <si>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</si>
  <si>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</si>
  <si>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</si>
  <si>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</si>
  <si>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</si>
  <si>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</si>
  <si>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</si>
  <si>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</si>
  <si>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</si>
  <si>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</si>
  <si>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</si>
  <si>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</si>
  <si>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</si>
  <si>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</si>
  <si>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</si>
  <si>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</si>
  <si>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</si>
  <si>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</si>
  <si>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</si>
  <si>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</si>
  <si>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</si>
  <si>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</si>
  <si>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</si>
  <si>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</si>
  <si>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</si>
  <si>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</si>
  <si>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</si>
  <si>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</si>
  <si>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</si>
  <si>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</si>
  <si>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</si>
  <si>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</si>
  <si>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</si>
  <si>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</si>
  <si>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</si>
  <si>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</si>
  <si>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</si>
  <si>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</si>
  <si>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</si>
  <si>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</si>
  <si>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</si>
  <si>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</si>
  <si>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</si>
  <si>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</si>
  <si>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</si>
  <si>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</si>
  <si>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</si>
  <si>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</si>
  <si>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</si>
  <si>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</si>
  <si>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</si>
  <si>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</si>
  <si>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</si>
  <si>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</si>
  <si>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</si>
  <si>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</si>
  <si>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</si>
  <si>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</si>
  <si>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</si>
  <si>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</si>
  <si>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</si>
  <si>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</si>
  <si>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</si>
  <si>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</si>
  <si>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</si>
  <si>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</si>
  <si>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</si>
  <si>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</si>
  <si>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</si>
  <si>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</si>
  <si>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</si>
  <si>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</si>
  <si>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</si>
  <si>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</si>
  <si>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</si>
  <si>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</si>
  <si>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</si>
  <si>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</si>
  <si>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</si>
  <si>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</si>
  <si>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</si>
  <si>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</si>
  <si>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</si>
  <si>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</si>
  <si>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</si>
  <si>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</si>
  <si>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</si>
  <si>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</si>
  <si>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</si>
  <si>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</si>
  <si>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</si>
  <si>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</si>
  <si>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</si>
  <si>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</si>
  <si>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</si>
  <si>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</si>
  <si>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</si>
  <si>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</si>
  <si>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</si>
  <si>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</si>
  <si>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</si>
  <si>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</si>
  <si>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</si>
  <si>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</si>
  <si>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</si>
  <si>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</si>
  <si>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</si>
  <si>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</si>
  <si>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</si>
  <si>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</si>
  <si>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</si>
  <si>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</si>
  <si>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</si>
  <si>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</si>
  <si>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</si>
  <si>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</si>
  <si>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</si>
  <si>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</si>
  <si>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</si>
  <si>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</si>
  <si>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</si>
  <si>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</si>
  <si>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</si>
  <si>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</si>
  <si>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</si>
  <si>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</si>
  <si>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</si>
  <si>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</si>
  <si>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</si>
  <si>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</si>
  <si>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</si>
  <si>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</si>
  <si>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</si>
  <si>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</si>
  <si>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</si>
  <si>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</si>
  <si>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</si>
  <si>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</si>
  <si>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</si>
  <si>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</si>
  <si>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</si>
  <si>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</si>
  <si>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</si>
  <si>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</si>
  <si>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</si>
  <si>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</si>
  <si>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</si>
  <si>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</si>
  <si>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</si>
  <si>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</si>
  <si>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</si>
  <si>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</si>
  <si>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</si>
  <si>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</si>
  <si>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</si>
  <si>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</si>
  <si>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</si>
  <si>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</si>
  <si>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</si>
  <si>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</si>
  <si>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</si>
  <si>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</si>
  <si>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</si>
  <si>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</si>
  <si>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</si>
  <si>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</si>
  <si>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</si>
  <si>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</si>
  <si>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</si>
  <si>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</si>
  <si>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</si>
  <si>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</si>
  <si>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</si>
  <si>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</si>
  <si>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</si>
  <si>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</si>
  <si>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</si>
  <si>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</si>
  <si>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</si>
  <si>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</si>
  <si>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</si>
  <si>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</si>
  <si>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</si>
  <si>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</si>
  <si>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</si>
  <si>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</si>
  <si>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</si>
  <si>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</si>
  <si>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</si>
  <si>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</si>
  <si>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</si>
  <si>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</si>
  <si>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</si>
  <si>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</si>
  <si>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</si>
  <si>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</si>
  <si>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</si>
  <si>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</si>
  <si>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</si>
  <si>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</si>
  <si>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</si>
  <si>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</si>
  <si>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</si>
  <si>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</si>
  <si>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</si>
  <si>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</si>
  <si>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</si>
  <si>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</si>
  <si>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</si>
  <si>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</si>
  <si>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</si>
  <si>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</si>
  <si>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</si>
  <si>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</si>
  <si>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</si>
  <si>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</si>
  <si>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</si>
  <si>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</si>
  <si>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</si>
  <si>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</si>
  <si>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</si>
  <si>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</si>
  <si>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</si>
  <si>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</si>
  <si>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</si>
  <si>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</si>
  <si>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</si>
  <si>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</si>
  <si>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</si>
  <si>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</si>
  <si>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</si>
  <si>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</si>
  <si>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</si>
  <si>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</si>
  <si>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</si>
  <si>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</si>
  <si>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</si>
  <si>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</si>
  <si>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</si>
  <si>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</si>
  <si>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</si>
  <si>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</si>
  <si>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</si>
  <si>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</si>
  <si>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</si>
  <si>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</si>
  <si>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</si>
  <si>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</si>
  <si>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</si>
  <si>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</si>
  <si>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</si>
  <si>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</si>
  <si>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</si>
  <si>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</si>
  <si>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</si>
  <si>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</si>
  <si>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</si>
  <si>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</si>
  <si>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</si>
  <si>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</si>
  <si>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</si>
  <si>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</si>
  <si>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</si>
  <si>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</si>
  <si>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</si>
  <si>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</si>
  <si>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</si>
  <si>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</si>
  <si>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</si>
  <si>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</si>
  <si>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</si>
  <si>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</si>
  <si>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</si>
  <si>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</si>
  <si>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</si>
  <si>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</si>
  <si>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</si>
  <si>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</si>
  <si>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</si>
  <si>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</si>
  <si>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</si>
  <si>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</si>
  <si>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</si>
  <si>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</si>
  <si>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</si>
  <si>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</si>
  <si>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</si>
  <si>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</si>
  <si>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</si>
  <si>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</si>
  <si>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</si>
  <si>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</si>
  <si>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</si>
  <si>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</si>
  <si>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</si>
  <si>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</si>
  <si>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</si>
  <si>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</si>
  <si>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</si>
  <si>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</si>
  <si>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</si>
  <si>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</si>
  <si>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</si>
  <si>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</si>
  <si>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</si>
  <si>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</si>
  <si>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</si>
  <si>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</si>
  <si>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</si>
  <si>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</si>
  <si>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</si>
  <si>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</si>
  <si>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</si>
  <si>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</si>
  <si>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</si>
  <si>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</si>
  <si>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</si>
  <si>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</si>
  <si>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</si>
  <si>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</si>
  <si>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</si>
  <si>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</si>
  <si>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</si>
  <si>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</si>
  <si>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</si>
  <si>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</si>
  <si>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</si>
  <si>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</si>
  <si>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</si>
  <si>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</si>
  <si>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</si>
  <si>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</si>
  <si>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</si>
  <si>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</si>
  <si>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</si>
  <si>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</si>
  <si>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</si>
  <si>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</si>
  <si>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</si>
  <si>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</si>
  <si>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</si>
  <si>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</si>
  <si>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</si>
  <si>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</si>
  <si>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</si>
  <si>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</si>
  <si>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</si>
  <si>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</si>
  <si>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</si>
  <si>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</si>
  <si>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</si>
  <si>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</si>
  <si>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</si>
  <si>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</si>
  <si>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</si>
  <si>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</si>
  <si>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</si>
  <si>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</si>
  <si>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</si>
  <si>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</si>
  <si>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</si>
  <si>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</si>
  <si>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</si>
  <si>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</si>
  <si>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</si>
  <si>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</si>
  <si>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</si>
  <si>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</si>
  <si>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</si>
  <si>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</si>
  <si>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</si>
  <si>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</si>
  <si>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</si>
  <si>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</si>
  <si>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</si>
  <si>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</si>
  <si>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</si>
  <si>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</si>
  <si>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</si>
  <si>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</si>
  <si>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</si>
  <si>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</si>
  <si>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</si>
  <si>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</si>
  <si>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</si>
  <si>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</si>
  <si>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</si>
  <si>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</si>
  <si>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</si>
  <si>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</si>
  <si>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</si>
  <si>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</si>
  <si>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</si>
  <si>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</si>
  <si>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</si>
  <si>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</si>
  <si>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</si>
  <si>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</si>
  <si>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</si>
  <si>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</si>
  <si>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</si>
  <si>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</si>
  <si>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</si>
  <si>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</si>
  <si>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</si>
  <si>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</si>
  <si>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</si>
  <si>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</si>
  <si>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</si>
  <si>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</si>
  <si>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</si>
  <si>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</si>
  <si>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</si>
  <si>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</si>
  <si>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</si>
  <si>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</si>
  <si>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</si>
  <si>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</si>
  <si>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</si>
  <si>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</si>
  <si>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</si>
  <si>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</si>
  <si>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</si>
  <si>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</si>
  <si>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</si>
  <si>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</si>
  <si>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</si>
  <si>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</si>
  <si>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</si>
  <si>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</si>
  <si>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</si>
  <si>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</si>
  <si>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</si>
  <si>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</si>
  <si>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</si>
  <si>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</si>
  <si>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</si>
  <si>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</si>
  <si>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</si>
  <si>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</si>
  <si>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</si>
  <si>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</si>
  <si>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</si>
  <si>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</si>
  <si>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</si>
  <si>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</si>
  <si>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</si>
  <si>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</si>
  <si>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</si>
  <si>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</si>
  <si>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</si>
  <si>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</si>
  <si>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</si>
  <si>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</si>
  <si>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</si>
  <si>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</si>
  <si>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</si>
  <si>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</si>
  <si>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</si>
  <si>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</si>
  <si>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</si>
  <si>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</si>
  <si>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</si>
  <si>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</si>
  <si>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</si>
  <si>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</si>
  <si>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</si>
  <si>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</si>
  <si>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</si>
  <si>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</si>
  <si>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</si>
  <si>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</si>
  <si>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</si>
  <si>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</si>
  <si>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</si>
  <si>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</si>
  <si>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</si>
  <si>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</si>
  <si>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</si>
  <si>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</si>
  <si>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</si>
  <si>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</si>
  <si>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</si>
  <si>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</si>
  <si>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</si>
  <si>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</si>
  <si>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</si>
  <si>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</si>
  <si>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</si>
  <si>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</si>
  <si>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</si>
  <si>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</si>
  <si>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</si>
  <si>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</si>
  <si>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</si>
  <si>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</si>
  <si>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</si>
  <si>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</si>
  <si>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</si>
  <si>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</si>
  <si>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</si>
  <si>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</si>
  <si>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</si>
  <si>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</si>
  <si>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</si>
  <si>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</si>
  <si>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</si>
  <si>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</si>
  <si>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</si>
  <si>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</si>
  <si>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</si>
  <si>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</si>
  <si>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</si>
  <si>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</si>
  <si>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</si>
  <si>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</si>
  <si>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</si>
  <si>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</si>
  <si>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</si>
  <si>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</si>
  <si>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</si>
  <si>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</si>
  <si>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</si>
  <si>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</si>
  <si>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</si>
  <si>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</si>
  <si>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</si>
  <si>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</si>
  <si>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</si>
  <si>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</si>
  <si>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</si>
  <si>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</si>
  <si>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</si>
  <si>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</si>
  <si>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</si>
  <si>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</si>
  <si>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</si>
  <si>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</si>
  <si>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</si>
  <si>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</si>
  <si>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</si>
  <si>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</si>
  <si>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</si>
  <si>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</si>
  <si>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</si>
  <si>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</si>
  <si>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</si>
  <si>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</si>
  <si>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</si>
  <si>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</si>
  <si>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</si>
  <si>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</si>
  <si>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</si>
  <si>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</si>
  <si>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</si>
  <si>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</si>
  <si>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</si>
  <si>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</si>
  <si>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</si>
  <si>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</si>
  <si>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</si>
  <si>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</si>
  <si>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</si>
  <si>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</si>
  <si>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</si>
  <si>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</si>
  <si>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</si>
  <si>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</si>
  <si>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</si>
  <si>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</si>
  <si>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</si>
  <si>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</si>
  <si>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</si>
  <si>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</si>
  <si>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</si>
  <si>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</si>
  <si>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</si>
  <si>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</si>
  <si>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</si>
  <si>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</si>
  <si>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</si>
  <si>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</si>
  <si>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</si>
  <si>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</si>
  <si>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</si>
  <si>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</si>
  <si>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</si>
  <si>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</si>
  <si>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</si>
  <si>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</si>
  <si>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</si>
  <si>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</si>
  <si>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</si>
  <si>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</si>
  <si>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</si>
  <si>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</si>
  <si>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</si>
  <si>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</si>
  <si>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</si>
  <si>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</si>
  <si>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</si>
  <si>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</si>
  <si>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</si>
  <si>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</si>
  <si>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</si>
  <si>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</si>
  <si>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</si>
  <si>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</si>
  <si>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</si>
  <si>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</si>
  <si>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</si>
  <si>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</si>
  <si>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</si>
  <si>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</si>
  <si>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</si>
  <si>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</si>
  <si>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</si>
  <si>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</si>
  <si>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</si>
  <si>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</si>
  <si>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</si>
  <si>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</si>
  <si>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</si>
  <si>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</si>
  <si>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</si>
  <si>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</si>
  <si>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</si>
  <si>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</si>
  <si>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</si>
  <si>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</si>
  <si>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</si>
  <si>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</si>
  <si>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</si>
  <si>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</si>
  <si>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</si>
  <si>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</si>
  <si>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</si>
  <si>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</si>
  <si>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</si>
  <si>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</si>
  <si>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</si>
  <si>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</si>
  <si>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</si>
  <si>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</si>
  <si>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</si>
  <si>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</si>
  <si>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</si>
  <si>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</si>
  <si>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</si>
  <si>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</si>
  <si>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</si>
  <si>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</si>
  <si>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</si>
  <si>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</si>
  <si>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</si>
  <si>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</si>
  <si>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</si>
  <si>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</si>
  <si>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</si>
  <si>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</si>
  <si>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</si>
  <si>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</si>
  <si>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</si>
  <si>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</si>
  <si>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</si>
  <si>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</si>
  <si>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</si>
  <si>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</si>
  <si>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</si>
  <si>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</si>
  <si>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</si>
  <si>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</si>
  <si>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</si>
  <si>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</si>
  <si>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</si>
  <si>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</si>
  <si>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</si>
  <si>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</si>
  <si>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</si>
  <si>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</si>
  <si>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</si>
  <si>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</si>
  <si>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</si>
  <si>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</si>
  <si>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</si>
  <si>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</si>
  <si>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</si>
  <si>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</si>
  <si>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</si>
  <si>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</si>
  <si>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</si>
  <si>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</si>
  <si>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</si>
  <si>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</si>
  <si>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</si>
  <si>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</si>
  <si>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</si>
  <si>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</si>
  <si>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</si>
  <si>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</si>
  <si>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</si>
  <si>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</si>
  <si>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</si>
  <si>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</si>
  <si>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</si>
  <si>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</si>
  <si>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</si>
  <si>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</si>
  <si>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</si>
  <si>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</si>
  <si>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</si>
  <si>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</si>
  <si>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</si>
  <si>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</si>
  <si>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</si>
  <si>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</si>
  <si>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</si>
  <si>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</si>
  <si>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</si>
  <si>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</si>
  <si>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</si>
  <si>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</si>
  <si>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</si>
  <si>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</si>
  <si>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</si>
  <si>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</si>
  <si>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</si>
  <si>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</si>
  <si>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</si>
  <si>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</si>
  <si>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</si>
  <si>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</si>
  <si>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</si>
  <si>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</si>
  <si>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</si>
  <si>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</si>
  <si>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</si>
  <si>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</si>
  <si>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</si>
  <si>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</si>
  <si>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</si>
  <si>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</si>
  <si>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</si>
  <si>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</si>
  <si>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</si>
  <si>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</si>
  <si>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</si>
  <si>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</si>
  <si>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</si>
  <si>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</si>
  <si>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</si>
  <si>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</si>
  <si>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</si>
  <si>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</si>
  <si>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</si>
  <si>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</si>
  <si>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</si>
  <si>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</si>
  <si>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</si>
  <si>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</si>
  <si>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</si>
  <si>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</si>
  <si>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</si>
  <si>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</si>
  <si>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</si>
  <si>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</si>
  <si>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</si>
  <si>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</si>
  <si>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</si>
  <si>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</si>
  <si>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</si>
  <si>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</si>
  <si>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</si>
  <si>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</si>
  <si>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</si>
  <si>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</si>
  <si>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</si>
  <si>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</si>
  <si>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</si>
  <si>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</si>
  <si>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</si>
  <si>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</si>
  <si>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</si>
  <si>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</si>
  <si>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</si>
  <si>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</si>
  <si>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</si>
  <si>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</si>
  <si>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</si>
  <si>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</si>
  <si>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</si>
  <si>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</si>
  <si>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</si>
  <si>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</si>
  <si>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</si>
  <si>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</si>
  <si>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</si>
  <si>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</si>
  <si>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</si>
  <si>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</si>
  <si>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</si>
  <si>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</si>
  <si>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</si>
  <si>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</si>
  <si>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</si>
  <si>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</si>
  <si>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</si>
  <si>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</si>
  <si>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</si>
  <si>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</si>
  <si>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</si>
  <si>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</si>
  <si>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</si>
  <si>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</si>
  <si>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</si>
  <si>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</si>
  <si>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</si>
  <si>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</si>
  <si>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</si>
  <si>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</si>
  <si>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</si>
  <si>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</si>
  <si>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</si>
  <si>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</si>
  <si>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</si>
  <si>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</si>
  <si>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</si>
  <si>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</si>
  <si>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</si>
  <si>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</si>
  <si>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</si>
  <si>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</si>
  <si>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</si>
  <si>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</si>
  <si>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</si>
  <si>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</si>
  <si>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</si>
  <si>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</si>
  <si>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</si>
  <si>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</si>
  <si>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</si>
  <si>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</si>
  <si>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</si>
  <si>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</si>
  <si>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</si>
  <si>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</si>
  <si>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</si>
  <si>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</si>
  <si>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</si>
  <si>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</si>
  <si>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</si>
  <si>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</si>
  <si>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</si>
  <si>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</si>
  <si>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</si>
  <si>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</si>
  <si>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</si>
  <si>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</si>
  <si>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</si>
  <si>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</si>
  <si>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</si>
  <si>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</si>
  <si>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</si>
  <si>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</si>
  <si>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</si>
  <si>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</si>
  <si>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</si>
  <si>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</si>
  <si>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</si>
  <si>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</si>
  <si>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</si>
  <si>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</si>
  <si>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</si>
  <si>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</si>
  <si>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</si>
  <si>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</si>
  <si>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</si>
  <si>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</si>
  <si>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</si>
  <si>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</si>
  <si>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</si>
  <si>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</si>
  <si>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</si>
  <si>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</si>
  <si>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</si>
  <si>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</si>
  <si>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</si>
  <si>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</si>
  <si>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</si>
  <si>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</si>
  <si>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</si>
  <si>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</si>
  <si>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</si>
  <si>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</si>
  <si>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</si>
  <si>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</si>
  <si>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</si>
  <si>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</si>
  <si>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</si>
  <si>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</si>
  <si>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</si>
  <si>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</si>
  <si>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</si>
  <si>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</si>
  <si>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</si>
  <si>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</si>
  <si>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</si>
  <si>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</si>
  <si>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</si>
  <si>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</si>
  <si>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</si>
  <si>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</si>
  <si>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</si>
  <si>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</si>
  <si>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</si>
  <si>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</si>
  <si>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</si>
  <si>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</si>
  <si>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</si>
  <si>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</si>
  <si>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</si>
  <si>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</si>
  <si>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</si>
  <si>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</si>
  <si>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</si>
  <si>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</si>
  <si>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</si>
  <si>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</si>
  <si>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</si>
  <si>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</si>
  <si>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</si>
  <si>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</si>
  <si>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</si>
  <si>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</si>
  <si>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</si>
  <si>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</si>
  <si>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</si>
  <si>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</si>
  <si>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</si>
  <si>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</si>
  <si>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</si>
  <si>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</si>
  <si>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</si>
  <si>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</si>
  <si>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</si>
  <si>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</si>
  <si>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</si>
  <si>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</si>
  <si>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</si>
  <si>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</si>
  <si>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</si>
  <si>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</si>
  <si>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</si>
  <si>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</si>
  <si>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</si>
  <si>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</si>
  <si>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</si>
  <si>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</si>
  <si>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</si>
  <si>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</si>
  <si>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</si>
  <si>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</si>
  <si>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</si>
  <si>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</si>
  <si>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</si>
  <si>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</si>
  <si>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</si>
  <si>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</si>
  <si>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</si>
  <si>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</si>
  <si>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</si>
  <si>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</si>
  <si>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</si>
  <si>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</si>
  <si>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</si>
  <si>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</si>
  <si>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</si>
  <si>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</si>
  <si>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</si>
  <si>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</si>
  <si>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</si>
  <si>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</si>
  <si>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</si>
  <si>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</si>
  <si>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</si>
  <si>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</si>
  <si>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</si>
  <si>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</si>
  <si>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</si>
  <si>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</si>
  <si>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</si>
  <si>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</si>
  <si>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</si>
  <si>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</si>
  <si>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</si>
  <si>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</si>
  <si>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</si>
  <si>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</si>
  <si>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</si>
  <si>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</si>
  <si>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</si>
  <si>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</si>
  <si>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</si>
  <si>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</si>
  <si>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</si>
  <si>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</si>
  <si>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</si>
  <si>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</si>
  <si>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</si>
  <si>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</si>
  <si>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</si>
  <si>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</si>
  <si>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</si>
  <si>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</si>
  <si>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</si>
  <si>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</si>
  <si>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</si>
  <si>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</si>
  <si>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</si>
  <si>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</si>
  <si>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</si>
  <si>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</si>
  <si>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</si>
  <si>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</si>
  <si>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</si>
  <si>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</si>
  <si>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</si>
  <si>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</si>
  <si>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</si>
  <si>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</si>
  <si>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</si>
  <si>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</si>
  <si>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</si>
  <si>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</si>
  <si>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</si>
  <si>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</si>
  <si>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</si>
  <si>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</si>
  <si>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</si>
  <si>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</si>
  <si>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</si>
  <si>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</si>
  <si>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</si>
  <si>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</si>
  <si>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</si>
  <si>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</si>
  <si>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</si>
  <si>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</si>
  <si>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</si>
  <si>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</si>
  <si>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</si>
  <si>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</si>
  <si>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</si>
  <si>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</si>
  <si>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</si>
  <si>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</si>
  <si>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</si>
  <si>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</si>
  <si>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</si>
  <si>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</si>
  <si>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</si>
  <si>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</si>
  <si>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</si>
  <si>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</si>
  <si>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</si>
  <si>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</si>
  <si>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</si>
  <si>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</si>
  <si>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</si>
  <si>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</si>
  <si>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</si>
  <si>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</si>
  <si>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</si>
  <si>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</si>
  <si>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</si>
  <si>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</si>
  <si>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</si>
  <si>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</si>
  <si>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</si>
  <si>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</si>
  <si>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</si>
  <si>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</si>
  <si>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</si>
  <si>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</si>
  <si>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</si>
  <si>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</si>
  <si>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</si>
  <si>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</si>
  <si>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</si>
  <si>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</si>
  <si>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</si>
  <si>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</si>
  <si>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</si>
  <si>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</si>
  <si>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</si>
  <si>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</si>
  <si>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</si>
  <si>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</si>
  <si>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</si>
  <si>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</si>
  <si>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</si>
  <si>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</si>
  <si>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</si>
  <si>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</si>
  <si>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</si>
  <si>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</si>
  <si>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</si>
  <si>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</si>
  <si>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</si>
  <si>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</si>
  <si>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</si>
  <si>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</si>
  <si>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</si>
  <si>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</si>
  <si>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</si>
  <si>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</si>
  <si>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</si>
  <si>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</si>
  <si>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</si>
  <si>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</si>
  <si>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</si>
  <si>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</si>
  <si>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</si>
  <si>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</si>
  <si>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</si>
  <si>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</si>
  <si>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</si>
  <si>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</si>
  <si>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</si>
  <si>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</si>
  <si>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</si>
  <si>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</si>
  <si>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</si>
  <si>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</si>
  <si>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</si>
  <si>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</si>
  <si>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</si>
  <si>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</si>
  <si>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</si>
  <si>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</si>
  <si>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</si>
  <si>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</si>
  <si>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</si>
  <si>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</si>
  <si>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</si>
  <si>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</si>
  <si>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</si>
  <si>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</si>
  <si>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</si>
  <si>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</si>
  <si>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</si>
  <si>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</si>
  <si>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</si>
  <si>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</si>
  <si>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</si>
  <si>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</si>
  <si>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</si>
  <si>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</si>
  <si>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</si>
  <si>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</si>
  <si>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</si>
  <si>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</si>
  <si>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</si>
  <si>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</si>
  <si>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</si>
  <si>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</si>
  <si>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</si>
  <si>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</si>
  <si>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</si>
  <si>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</si>
  <si>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</si>
  <si>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</si>
  <si>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</si>
  <si>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</si>
  <si>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</si>
  <si>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</si>
  <si>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</si>
  <si>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</si>
  <si>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</si>
  <si>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</si>
  <si>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</si>
  <si>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</si>
  <si>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</si>
  <si>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</si>
  <si>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</si>
  <si>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</si>
  <si>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</si>
  <si>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</si>
  <si>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</si>
  <si>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</si>
  <si>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</si>
  <si>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</si>
  <si>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</si>
  <si>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</si>
  <si>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</si>
  <si>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</si>
  <si>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</si>
  <si>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</si>
  <si>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</si>
  <si>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</si>
  <si>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</si>
  <si>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</si>
  <si>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</si>
  <si>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</si>
  <si>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</si>
  <si>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</si>
  <si>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</si>
  <si>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</si>
  <si>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</si>
  <si>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</si>
  <si>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</si>
  <si>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</si>
  <si>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</si>
  <si>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</si>
  <si>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</si>
  <si>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</si>
  <si>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</si>
  <si>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</si>
  <si>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</si>
  <si>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</si>
  <si>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</si>
  <si>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</si>
  <si>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</si>
  <si>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</si>
  <si>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</si>
  <si>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</si>
  <si>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</si>
  <si>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</si>
  <si>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</si>
  <si>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</si>
  <si>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</si>
  <si>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</si>
  <si>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</si>
  <si>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</si>
  <si>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</si>
  <si>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</si>
  <si>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</si>
  <si>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</si>
  <si>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</si>
  <si>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</si>
  <si>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</si>
  <si>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</si>
  <si>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</si>
  <si>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</si>
  <si>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</si>
  <si>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</si>
  <si>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</si>
  <si>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</si>
  <si>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</si>
  <si>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</si>
  <si>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</si>
  <si>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</si>
  <si>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</si>
  <si>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</si>
  <si>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</si>
  <si>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</si>
  <si>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</si>
  <si>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</si>
  <si>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</si>
  <si>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</si>
  <si>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</si>
  <si>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</si>
  <si>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</si>
  <si>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</si>
  <si>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</si>
  <si>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</si>
  <si>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</si>
  <si>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</si>
  <si>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</si>
  <si>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</si>
  <si>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</si>
  <si>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</si>
  <si>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</si>
  <si>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</si>
  <si>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</si>
  <si>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</si>
  <si>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</si>
  <si>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</si>
  <si>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</si>
  <si>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</si>
  <si>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</si>
  <si>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</si>
  <si>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</si>
  <si>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</si>
  <si>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</si>
  <si>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</si>
  <si>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</si>
  <si>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</si>
  <si>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</si>
  <si>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</si>
  <si>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</si>
  <si>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</si>
  <si>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</si>
  <si>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</si>
  <si>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</si>
  <si>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</si>
  <si>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</si>
  <si>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</si>
  <si>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</si>
  <si>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</si>
  <si>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</si>
  <si>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</si>
  <si>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</si>
  <si>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</si>
  <si>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</si>
  <si>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</si>
  <si>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</si>
  <si>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</si>
  <si>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</si>
  <si>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</si>
  <si>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</si>
  <si>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</si>
  <si>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</si>
  <si>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</si>
  <si>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</si>
  <si>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</si>
  <si>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</si>
  <si>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</si>
  <si>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</si>
  <si>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</si>
  <si>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</si>
  <si>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</si>
  <si>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</si>
  <si>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</si>
  <si>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</si>
  <si>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</si>
  <si>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</si>
  <si>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</si>
  <si>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</si>
  <si>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</si>
  <si>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</si>
  <si>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</si>
  <si>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</si>
  <si>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</si>
  <si>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</si>
  <si>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</si>
  <si>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</si>
  <si>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</si>
  <si>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</si>
  <si>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</si>
  <si>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</si>
  <si>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</si>
  <si>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</si>
  <si>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</si>
  <si>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</si>
  <si>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</si>
  <si>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</si>
  <si>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</si>
  <si>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</si>
  <si>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</si>
  <si>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</si>
  <si>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</si>
  <si>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</si>
  <si>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</si>
  <si>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</si>
  <si>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</si>
  <si>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</si>
  <si>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</si>
  <si>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</si>
  <si>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</si>
  <si>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</si>
  <si>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</si>
  <si>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</si>
  <si>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</si>
  <si>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</si>
  <si>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</si>
  <si>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</si>
  <si>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</si>
  <si>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</si>
  <si>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</si>
  <si>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</si>
  <si>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</si>
  <si>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</si>
  <si>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</si>
  <si>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</si>
  <si>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</si>
  <si>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</si>
  <si>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</si>
  <si>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</si>
  <si>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</si>
  <si>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</si>
  <si>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</si>
  <si>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</si>
  <si>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</si>
  <si>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</si>
  <si>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</si>
  <si>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</si>
  <si>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</si>
  <si>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</si>
  <si>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</si>
  <si>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</si>
  <si>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</si>
  <si>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</si>
  <si>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</si>
  <si>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</si>
  <si>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</si>
  <si>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</si>
  <si>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</si>
  <si>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</si>
  <si>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</si>
  <si>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</si>
  <si>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</si>
  <si>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</si>
  <si>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</si>
  <si>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</si>
  <si>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</si>
  <si>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</si>
  <si>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</si>
  <si>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</si>
  <si>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</si>
  <si>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</si>
  <si>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</si>
  <si>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</si>
  <si>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</si>
  <si>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</si>
  <si>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</si>
  <si>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</si>
  <si>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</si>
  <si>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</si>
  <si>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</si>
  <si>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</si>
  <si>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</si>
  <si>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</si>
  <si>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</si>
  <si>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</si>
  <si>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</si>
  <si>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</si>
  <si>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</si>
  <si>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</si>
  <si>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</si>
  <si>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</si>
  <si>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</si>
  <si>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</si>
  <si>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</si>
  <si>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</si>
  <si>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</si>
  <si>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</si>
  <si>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</si>
  <si>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</si>
  <si>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</si>
  <si>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</si>
  <si>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</si>
  <si>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</si>
  <si>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</si>
  <si>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</si>
  <si>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</si>
  <si>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</si>
  <si>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</si>
  <si>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</si>
  <si>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</si>
  <si>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</si>
  <si>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</si>
  <si>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</si>
  <si>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</si>
  <si>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</si>
  <si>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</si>
  <si>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</si>
  <si>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</si>
  <si>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</si>
  <si>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</si>
  <si>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</si>
  <si>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</si>
  <si>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</si>
  <si>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</si>
  <si>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</si>
  <si>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</si>
  <si>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</si>
  <si>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</si>
  <si>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</si>
  <si>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</si>
  <si>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</si>
  <si>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</si>
  <si>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</si>
  <si>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</si>
  <si>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</si>
  <si>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</si>
  <si>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</si>
  <si>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</si>
  <si>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</si>
  <si>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</si>
  <si>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</si>
  <si>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</si>
  <si>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</si>
  <si>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</si>
  <si>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</si>
  <si>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</si>
  <si>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</si>
  <si>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</si>
  <si>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</si>
  <si>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</si>
  <si>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</si>
  <si>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</si>
  <si>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</si>
  <si>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</si>
  <si>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</si>
  <si>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</si>
  <si>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</si>
  <si>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</si>
  <si>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</si>
  <si>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</si>
  <si>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</si>
  <si>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</si>
  <si>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</si>
  <si>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</si>
  <si>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</si>
  <si>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</si>
  <si>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</si>
  <si>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</si>
  <si>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</si>
  <si>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</si>
  <si>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</si>
  <si>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</si>
  <si>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</si>
  <si>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</si>
  <si>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</si>
  <si>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</si>
  <si>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</si>
  <si>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</si>
  <si>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</si>
  <si>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</si>
  <si>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</si>
  <si>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</si>
  <si>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</si>
  <si>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</si>
  <si>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</si>
  <si>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</si>
  <si>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</si>
  <si>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</si>
  <si>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</si>
  <si>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</si>
  <si>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</si>
  <si>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</si>
  <si>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</si>
  <si>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</si>
  <si>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</si>
  <si>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</si>
  <si>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</si>
  <si>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</si>
  <si>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</si>
  <si>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</si>
  <si>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</si>
  <si>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</si>
  <si>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</si>
  <si>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</si>
  <si>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</si>
  <si>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</si>
  <si>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</si>
  <si>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</si>
  <si>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</si>
  <si>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</si>
  <si>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</si>
  <si>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</si>
  <si>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</si>
  <si>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</si>
  <si>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</si>
  <si>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</si>
  <si>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</si>
  <si>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</si>
  <si>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</si>
  <si>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</si>
  <si>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</si>
  <si>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</si>
  <si>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</si>
  <si>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</si>
  <si>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</si>
  <si>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</si>
  <si>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</si>
  <si>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</si>
  <si>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</si>
  <si>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</si>
  <si>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</si>
  <si>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</si>
  <si>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</si>
  <si>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</si>
  <si>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</si>
  <si>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</si>
  <si>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</si>
  <si>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</si>
  <si>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</si>
  <si>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</si>
  <si>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</si>
  <si>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</si>
  <si>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</si>
  <si>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</si>
  <si>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</si>
  <si>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</si>
  <si>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</si>
  <si>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</si>
  <si>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</si>
  <si>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</si>
  <si>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</si>
  <si>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</si>
  <si>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</si>
  <si>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</si>
  <si>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</si>
  <si>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</si>
  <si>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</si>
  <si>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</si>
  <si>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</si>
  <si>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</si>
  <si>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</si>
  <si>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</si>
  <si>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</si>
  <si>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</si>
  <si>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</si>
  <si>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</si>
  <si>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</si>
  <si>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</si>
  <si>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</si>
  <si>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</si>
  <si>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</si>
  <si>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</si>
  <si>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</si>
  <si>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</si>
  <si>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</si>
  <si>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</si>
  <si>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</si>
  <si>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</si>
  <si>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</si>
  <si>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</si>
  <si>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</si>
  <si>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</si>
  <si>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</si>
  <si>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</si>
  <si>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</si>
  <si>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</si>
  <si>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</si>
  <si>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</si>
  <si>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</si>
  <si>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</si>
  <si>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</si>
  <si>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</si>
  <si>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</si>
  <si>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</si>
  <si>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</si>
  <si>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</si>
  <si>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</si>
  <si>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</si>
  <si>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</si>
  <si>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</si>
  <si>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</si>
  <si>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</si>
  <si>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</si>
  <si>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</si>
  <si>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</si>
  <si>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</si>
  <si>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</si>
  <si>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</si>
  <si>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</si>
  <si>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</si>
  <si>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</si>
  <si>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</si>
  <si>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</si>
  <si>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</si>
  <si>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</si>
  <si>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</si>
  <si>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</si>
  <si>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</si>
  <si>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</si>
  <si>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</si>
  <si>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</si>
  <si>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</si>
  <si>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</si>
  <si>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</si>
  <si>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</si>
  <si>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</si>
  <si>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</si>
  <si>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</si>
  <si>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</si>
  <si>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</si>
  <si>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</si>
  <si>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</si>
  <si>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</si>
  <si>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</si>
  <si>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</si>
  <si>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</si>
  <si>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</si>
  <si>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</si>
  <si>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</si>
  <si>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</si>
  <si>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</si>
  <si>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</si>
  <si>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</si>
  <si>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</si>
  <si>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</si>
  <si>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</si>
  <si>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</si>
  <si>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</si>
  <si>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</si>
  <si>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</si>
  <si>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</si>
  <si>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</si>
  <si>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</si>
  <si>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</si>
  <si>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</si>
  <si>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</si>
  <si>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</si>
  <si>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</si>
  <si>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</si>
  <si>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</si>
  <si>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</si>
  <si>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</si>
  <si>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</si>
  <si>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</si>
  <si>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</si>
  <si>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</si>
  <si>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</si>
  <si>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</si>
  <si>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</si>
  <si>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</si>
  <si>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</si>
  <si>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</si>
  <si>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</si>
  <si>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</si>
  <si>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</si>
  <si>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</si>
  <si>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</si>
  <si>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</si>
  <si>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</si>
  <si>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</si>
  <si>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</si>
  <si>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</si>
  <si>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</si>
  <si>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</si>
  <si>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</si>
  <si>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</si>
  <si>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</si>
  <si>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</si>
  <si>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</si>
  <si>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</si>
  <si>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</si>
  <si>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</si>
  <si>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</si>
  <si>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</si>
  <si>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</si>
  <si>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</si>
  <si>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</si>
  <si>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</si>
  <si>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</si>
  <si>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</si>
  <si>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</si>
  <si>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</si>
  <si>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</si>
  <si>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</si>
  <si>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</si>
  <si>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</si>
  <si>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</si>
  <si>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</si>
  <si>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</si>
  <si>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</si>
  <si>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</si>
  <si>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</si>
  <si>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</si>
  <si>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</si>
  <si>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</si>
  <si>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</si>
  <si>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</si>
  <si>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</si>
  <si>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</si>
  <si>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</si>
  <si>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</si>
  <si>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</si>
  <si>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</si>
  <si>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</si>
  <si>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</si>
  <si>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</si>
  <si>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</si>
  <si>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</si>
  <si>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</si>
  <si>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</si>
  <si>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</si>
  <si>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</si>
  <si>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</si>
  <si>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</si>
  <si>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</si>
  <si>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</si>
  <si>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</si>
  <si>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</si>
  <si>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</si>
  <si>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</si>
  <si>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</si>
  <si>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</si>
  <si>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</si>
  <si>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</si>
  <si>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</si>
  <si>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</si>
  <si>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</si>
  <si>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</si>
  <si>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</si>
  <si>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</si>
  <si>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</si>
  <si>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</si>
  <si>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</si>
  <si>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</si>
  <si>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</si>
  <si>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</si>
  <si>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</si>
  <si>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</si>
  <si>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</si>
  <si>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</si>
  <si>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</si>
  <si>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</si>
  <si>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</si>
  <si>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</si>
  <si>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</si>
  <si>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</si>
  <si>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</si>
  <si>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</si>
  <si>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</si>
  <si>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</si>
  <si>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</si>
  <si>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</si>
  <si>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</si>
  <si>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</si>
  <si>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</si>
  <si>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</si>
  <si>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</si>
  <si>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</si>
  <si>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</si>
  <si>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</si>
  <si>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</si>
  <si>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</si>
  <si>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</si>
  <si>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</si>
  <si>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</si>
  <si>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</si>
  <si>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</si>
  <si>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</si>
  <si>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</si>
  <si>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</si>
  <si>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</si>
  <si>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</si>
  <si>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</si>
  <si>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</si>
  <si>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</si>
  <si>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</si>
  <si>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</si>
  <si>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</si>
  <si>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</si>
  <si>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</si>
  <si>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</si>
  <si>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</si>
  <si>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</si>
  <si>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</si>
  <si>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</si>
  <si>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</si>
  <si>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</si>
  <si>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</si>
  <si>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</si>
  <si>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</si>
  <si>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</si>
  <si>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</si>
  <si>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</si>
  <si>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</si>
  <si>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</si>
  <si>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</si>
  <si>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</si>
  <si>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</si>
  <si>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</si>
  <si>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</si>
  <si>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</si>
  <si>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</si>
  <si>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</si>
  <si>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</si>
  <si>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</si>
  <si>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</si>
  <si>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</si>
  <si>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</si>
  <si>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</si>
  <si>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</si>
  <si>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</si>
  <si>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</si>
  <si>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</si>
  <si>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</si>
  <si>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</si>
  <si>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</si>
  <si>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</si>
  <si>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</si>
  <si>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</si>
  <si>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</si>
  <si>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</si>
  <si>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</si>
  <si>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</si>
  <si>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</si>
  <si>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</si>
  <si>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</si>
  <si>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</si>
  <si>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</si>
  <si>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</si>
  <si>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</si>
  <si>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</si>
  <si>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</si>
  <si>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</si>
  <si>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</si>
  <si>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</si>
  <si>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</si>
  <si>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</si>
  <si>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</si>
  <si>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</si>
  <si>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</si>
  <si>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</si>
  <si>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</si>
  <si>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</si>
  <si>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</si>
  <si>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</si>
  <si>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</si>
  <si>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</si>
  <si>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</si>
  <si>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</si>
  <si>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</si>
  <si>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</si>
  <si>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</si>
  <si>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</si>
  <si>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</si>
  <si>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</si>
  <si>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</si>
  <si>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</si>
  <si>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</si>
  <si>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</si>
  <si>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</si>
  <si>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</si>
  <si>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</si>
  <si>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</si>
  <si>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</si>
  <si>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</si>
  <si>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</si>
  <si>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</si>
  <si>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</si>
  <si>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</si>
  <si>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</si>
  <si>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</si>
  <si>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</si>
  <si>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</si>
  <si>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</si>
  <si>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</si>
  <si>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</si>
  <si>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</si>
  <si>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</si>
  <si>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</si>
  <si>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</si>
  <si>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</si>
  <si>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</si>
  <si>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</si>
  <si>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</si>
  <si>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</si>
  <si>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</si>
  <si>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</si>
  <si>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</si>
  <si>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</si>
  <si>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</si>
  <si>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</si>
  <si>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</si>
  <si>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</si>
  <si>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</si>
  <si>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</si>
  <si>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</si>
  <si>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</si>
  <si>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</si>
  <si>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</si>
  <si>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</si>
  <si>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</si>
  <si>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</si>
  <si>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</si>
  <si>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</si>
  <si>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</si>
  <si>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</si>
  <si>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</si>
  <si>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</si>
  <si>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</si>
  <si>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</si>
  <si>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</si>
  <si>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</si>
  <si>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</si>
  <si>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</si>
  <si>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</si>
  <si>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</si>
  <si>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</si>
  <si>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</si>
  <si>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</si>
  <si>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</si>
  <si>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</si>
  <si>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</si>
  <si>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</si>
  <si>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</si>
  <si>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</si>
  <si>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</si>
  <si>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</si>
  <si>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</si>
  <si>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</si>
  <si>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</si>
  <si>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</si>
  <si>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</si>
  <si>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</si>
  <si>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</si>
  <si>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</si>
  <si>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</si>
  <si>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</si>
  <si>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</si>
  <si>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</si>
  <si>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</si>
  <si>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</si>
  <si>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</si>
  <si>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</si>
  <si>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</si>
  <si>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</si>
  <si>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</si>
  <si>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</si>
  <si>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</si>
  <si>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</si>
  <si>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</si>
  <si>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</si>
  <si>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</si>
  <si>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</si>
  <si>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</si>
  <si>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</si>
  <si>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</si>
  <si>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</si>
  <si>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</si>
  <si>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</si>
  <si>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</si>
  <si>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</si>
  <si>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</si>
  <si>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</si>
  <si>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</si>
  <si>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</si>
  <si>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</si>
  <si>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</si>
  <si>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</si>
  <si>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</si>
  <si>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</si>
  <si>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</si>
  <si>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</si>
  <si>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</si>
  <si>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</si>
  <si>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</si>
  <si>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</si>
  <si>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</si>
  <si>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</si>
  <si>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</si>
  <si>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</si>
  <si>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</si>
  <si>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</si>
  <si>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</si>
  <si>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</si>
  <si>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</si>
  <si>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</si>
  <si>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</si>
  <si>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</si>
  <si>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</si>
  <si>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</si>
  <si>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</si>
  <si>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</si>
  <si>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</si>
  <si>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</si>
  <si>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</si>
  <si>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</si>
  <si>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</si>
  <si>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</si>
  <si>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</si>
  <si>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</si>
  <si>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</si>
  <si>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</si>
  <si>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</si>
  <si>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</si>
  <si>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</si>
  <si>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</si>
  <si>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</si>
  <si>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</si>
  <si>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</si>
  <si>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</si>
  <si>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</si>
  <si>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</si>
  <si>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</si>
  <si>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</si>
  <si>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</si>
  <si>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</si>
  <si>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</si>
  <si>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</si>
  <si>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</si>
  <si>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</si>
  <si>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</si>
  <si>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</si>
  <si>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</si>
  <si>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</si>
  <si>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</si>
  <si>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</si>
  <si>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</si>
  <si>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</si>
  <si>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</si>
  <si>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</si>
  <si>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</si>
  <si>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</si>
  <si>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</si>
  <si>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</si>
  <si>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</si>
  <si>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</si>
  <si>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</si>
  <si>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</si>
  <si>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</si>
  <si>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</si>
  <si>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</si>
  <si>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</si>
  <si>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</si>
  <si>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</si>
  <si>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</si>
  <si>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</si>
  <si>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</si>
  <si>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</si>
  <si>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</si>
  <si>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</si>
  <si>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</si>
  <si>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</si>
  <si>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</si>
  <si>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</si>
  <si>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</si>
  <si>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</si>
  <si>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</si>
  <si>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</si>
  <si>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</si>
  <si>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</si>
  <si>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</si>
  <si>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</si>
  <si>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</si>
  <si>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</si>
  <si>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</si>
  <si>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</si>
  <si>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</si>
  <si>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</si>
  <si>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</si>
  <si>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</si>
  <si>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</si>
  <si>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</si>
  <si>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</si>
  <si>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</si>
  <si>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</si>
  <si>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</si>
  <si>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</si>
  <si>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</si>
  <si>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</si>
  <si>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</si>
  <si>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</si>
  <si>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</si>
  <si>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</si>
  <si>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</si>
  <si>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</si>
  <si>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</si>
  <si>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</si>
  <si>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</si>
  <si>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</si>
  <si>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</si>
  <si>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</si>
  <si>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</si>
  <si>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</si>
  <si>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</si>
  <si>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</si>
  <si>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</si>
  <si>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</si>
  <si>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</si>
  <si>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</si>
  <si>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</si>
  <si>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</si>
  <si>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</si>
  <si>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</si>
  <si>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</si>
  <si>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</si>
  <si>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</si>
  <si>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</si>
  <si>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</si>
  <si>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</si>
  <si>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</si>
  <si>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</si>
  <si>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</si>
  <si>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</si>
  <si>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</si>
  <si>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</si>
  <si>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</si>
  <si>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</si>
  <si>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</si>
  <si>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</si>
  <si>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</si>
  <si>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</si>
  <si>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</si>
  <si>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</si>
  <si>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</si>
  <si>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</si>
  <si>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</si>
  <si>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</si>
  <si>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</si>
  <si>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</si>
  <si>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</si>
  <si>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</si>
  <si>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</si>
  <si>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</si>
  <si>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</si>
  <si>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</si>
  <si>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</si>
  <si>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</si>
  <si>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</si>
  <si>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</si>
  <si>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</si>
  <si>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</si>
  <si>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</si>
  <si>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</si>
  <si>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</si>
  <si>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</si>
  <si>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</si>
  <si>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</si>
  <si>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</si>
  <si>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</si>
  <si>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</si>
  <si>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</si>
  <si>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</si>
  <si>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</si>
  <si>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</si>
  <si>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</si>
  <si>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</si>
  <si>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</si>
  <si>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</si>
  <si>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</si>
  <si>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</si>
  <si>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</si>
  <si>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</si>
  <si>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</si>
  <si>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</si>
  <si>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</si>
  <si>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</si>
  <si>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</si>
  <si>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</si>
  <si>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</si>
  <si>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</si>
  <si>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</si>
  <si>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</si>
  <si>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</si>
  <si>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</si>
  <si>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</si>
  <si>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</si>
  <si>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</si>
  <si>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</si>
  <si>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</si>
  <si>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</si>
  <si>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</si>
  <si>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</si>
  <si>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</si>
  <si>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</si>
  <si>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</si>
  <si>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</si>
  <si>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</si>
  <si>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</si>
  <si>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</si>
  <si>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</si>
  <si>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</si>
  <si>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</si>
  <si>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</si>
  <si>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</si>
  <si>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</si>
  <si>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</si>
  <si>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</si>
  <si>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</si>
  <si>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</si>
  <si>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</si>
  <si>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</si>
  <si>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</si>
  <si>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</si>
  <si>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</si>
  <si>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</si>
  <si>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</si>
  <si>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</si>
  <si>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</si>
  <si>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</si>
  <si>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</si>
  <si>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</si>
  <si>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</si>
  <si>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</si>
  <si>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</si>
  <si>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</si>
  <si>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</si>
  <si>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</si>
  <si>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</si>
  <si>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</si>
  <si>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</si>
  <si>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</si>
  <si>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</si>
  <si>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</si>
  <si>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</si>
  <si>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</si>
  <si>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</si>
  <si>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</si>
  <si>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</si>
  <si>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</si>
  <si>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</si>
  <si>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</si>
  <si>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</si>
  <si>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</si>
  <si>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</si>
  <si>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</si>
  <si>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</si>
  <si>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</si>
  <si>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</si>
  <si>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</si>
  <si>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</si>
  <si>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</si>
  <si>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</si>
  <si>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</si>
  <si>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</si>
  <si>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</si>
  <si>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</si>
  <si>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</si>
  <si>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</si>
  <si>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</si>
  <si>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</si>
  <si>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</si>
  <si>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</si>
  <si>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</si>
  <si>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</si>
  <si>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</si>
  <si>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</si>
  <si>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</si>
  <si>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</si>
  <si>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</si>
  <si>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</si>
  <si>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</si>
  <si>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</si>
  <si>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</si>
  <si>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</si>
  <si>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</si>
  <si>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</si>
  <si>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</si>
  <si>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</si>
  <si>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</si>
  <si>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</si>
  <si>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</si>
  <si>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</si>
  <si>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</si>
  <si>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</si>
  <si>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</si>
  <si>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</si>
  <si>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</si>
  <si>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</si>
  <si>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</si>
  <si>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</si>
  <si>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</si>
  <si>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</si>
  <si>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</si>
  <si>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</si>
  <si>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</si>
  <si>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</si>
  <si>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</si>
  <si>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</si>
  <si>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</si>
  <si>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</si>
  <si>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</si>
  <si>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</si>
  <si>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</si>
  <si>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</si>
  <si>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</si>
  <si>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</si>
  <si>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</si>
  <si>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</si>
  <si>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</si>
  <si>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</si>
  <si>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</si>
  <si>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</si>
  <si>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</si>
  <si>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</si>
  <si>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</si>
  <si>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</si>
  <si>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</si>
  <si>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</si>
  <si>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</si>
  <si>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</si>
  <si>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</si>
  <si>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</si>
  <si>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</si>
  <si>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</si>
  <si>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</si>
  <si>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</si>
  <si>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</si>
  <si>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</si>
  <si>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</si>
  <si>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</si>
  <si>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</si>
  <si>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</si>
  <si>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</si>
  <si>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</si>
  <si>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</si>
  <si>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</si>
  <si>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</si>
  <si>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</si>
  <si>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</si>
  <si>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</si>
  <si>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</si>
  <si>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</si>
  <si>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</si>
  <si>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</si>
  <si>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</si>
  <si>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</si>
  <si>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</si>
  <si>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</si>
  <si>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</si>
  <si>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</si>
  <si>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</si>
  <si>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</si>
  <si>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</si>
  <si>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</si>
  <si>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</si>
  <si>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</si>
  <si>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</si>
  <si>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</si>
  <si>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</si>
  <si>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</si>
  <si>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</si>
  <si>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</si>
  <si>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</si>
  <si>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</si>
  <si>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</si>
  <si>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</si>
  <si>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</si>
  <si>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</si>
  <si>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</si>
  <si>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</si>
  <si>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</si>
  <si>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</si>
  <si>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</si>
  <si>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</si>
  <si>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</si>
  <si>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</si>
  <si>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</si>
  <si>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</si>
  <si>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</si>
  <si>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</si>
  <si>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</si>
  <si>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</si>
  <si>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</si>
  <si>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</si>
  <si>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</si>
  <si>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</si>
  <si>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</si>
  <si>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</si>
  <si>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</si>
  <si>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</si>
  <si>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</si>
  <si>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</si>
  <si>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</si>
  <si>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</si>
  <si>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</si>
  <si>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</si>
  <si>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</si>
  <si>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</si>
  <si>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</si>
  <si>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</si>
  <si>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</si>
  <si>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</si>
  <si>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</si>
  <si>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</si>
  <si>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</si>
  <si>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</si>
  <si>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</si>
  <si>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</si>
  <si>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</si>
  <si>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</si>
  <si>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</si>
  <si>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</si>
  <si>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</si>
  <si>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</si>
  <si>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</si>
  <si>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</si>
  <si>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</si>
  <si>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</si>
  <si>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</si>
  <si>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</si>
  <si>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</si>
  <si>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</si>
  <si>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</si>
  <si>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</si>
  <si>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</si>
  <si>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</si>
  <si>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</si>
  <si>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</si>
  <si>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</si>
  <si>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</si>
  <si>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</si>
  <si>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</si>
  <si>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</si>
  <si>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</si>
  <si>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</si>
  <si>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</si>
  <si>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</si>
  <si>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</si>
  <si>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</si>
  <si>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</si>
  <si>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</si>
  <si>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</si>
  <si>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</si>
  <si>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</si>
  <si>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</si>
  <si>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</si>
  <si>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</si>
  <si>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</si>
  <si>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</si>
  <si>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</si>
  <si>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</si>
  <si>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</si>
  <si>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</si>
  <si>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</si>
  <si>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</si>
  <si>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</si>
  <si>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</si>
  <si>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</si>
  <si>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</si>
  <si>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</si>
  <si>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</si>
  <si>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</si>
  <si>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</si>
  <si>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</si>
  <si>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</si>
  <si>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</si>
  <si>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</si>
  <si>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</si>
  <si>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</si>
  <si>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</si>
  <si>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</si>
  <si>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</si>
  <si>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</si>
  <si>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</si>
  <si>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</si>
  <si>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</si>
  <si>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</si>
  <si>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</si>
  <si>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</si>
  <si>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</si>
  <si>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</si>
  <si>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</si>
  <si>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</si>
  <si>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</si>
  <si>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</si>
  <si>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</si>
  <si>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</si>
  <si>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</si>
  <si>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</si>
  <si>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</si>
  <si>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</si>
  <si>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</si>
  <si>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</si>
  <si>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</si>
  <si>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</si>
  <si>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</si>
  <si>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</si>
  <si>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</si>
  <si>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</si>
  <si>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</si>
  <si>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</si>
  <si>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</si>
  <si>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</si>
  <si>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</si>
  <si>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</si>
  <si>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</si>
  <si>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</si>
  <si>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</si>
  <si>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</si>
  <si>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</si>
  <si>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</si>
  <si>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</si>
  <si>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</si>
  <si>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</si>
  <si>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</si>
  <si>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</si>
  <si>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</si>
  <si>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</si>
  <si>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</si>
  <si>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</si>
  <si>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</si>
  <si>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</si>
  <si>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</si>
  <si>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</si>
  <si>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</si>
  <si>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</si>
  <si>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</si>
  <si>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</si>
  <si>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</si>
  <si>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</si>
  <si>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</si>
  <si>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</si>
  <si>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</si>
  <si>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</si>
  <si>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</si>
  <si>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</si>
  <si>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</si>
  <si>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</si>
  <si>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</si>
  <si>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</si>
  <si>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</si>
  <si>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</si>
  <si>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</si>
  <si>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</si>
  <si>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</si>
  <si>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</si>
  <si>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</si>
  <si>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</si>
  <si>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</si>
  <si>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</si>
  <si>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</si>
  <si>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</si>
  <si>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</si>
  <si>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</si>
  <si>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</si>
  <si>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</si>
  <si>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</si>
  <si>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</si>
  <si>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</si>
  <si>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</si>
  <si>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</si>
  <si>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</si>
  <si>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</si>
  <si>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</si>
  <si>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</si>
  <si>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</si>
  <si>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</si>
  <si>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</si>
  <si>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</si>
  <si>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</si>
  <si>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</si>
  <si>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</si>
  <si>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</si>
  <si>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</si>
  <si>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</si>
  <si>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</si>
  <si>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</si>
  <si>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</si>
  <si>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</si>
  <si>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</si>
  <si>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</si>
  <si>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</si>
  <si>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</si>
  <si>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</si>
  <si>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</si>
  <si>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</si>
  <si>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</si>
  <si>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</si>
  <si>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</si>
  <si>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</si>
  <si>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</si>
  <si>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</si>
  <si>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</si>
  <si>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</si>
  <si>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</si>
  <si>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</si>
  <si>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</si>
  <si>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</si>
  <si>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</si>
  <si>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</si>
  <si>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</si>
  <si>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</si>
  <si>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</si>
  <si>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</si>
  <si>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</si>
  <si>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</si>
  <si>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</si>
  <si>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</si>
  <si>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</si>
  <si>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</si>
  <si>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</si>
  <si>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</si>
  <si>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</si>
  <si>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</si>
  <si>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</si>
  <si>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</si>
  <si>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</si>
  <si>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</si>
  <si>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</si>
  <si>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</si>
  <si>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</si>
  <si>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</si>
  <si>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</si>
  <si>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</si>
  <si>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</si>
  <si>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</si>
  <si>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</si>
  <si>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</si>
  <si>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</si>
  <si>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</si>
  <si>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</si>
  <si>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</si>
  <si>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</si>
  <si>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</si>
  <si>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</si>
  <si>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</si>
  <si>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</si>
  <si>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</si>
  <si>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</si>
  <si>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</si>
  <si>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</si>
  <si>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</si>
  <si>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</si>
  <si>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</si>
  <si>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</si>
  <si>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</si>
  <si>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</si>
  <si>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</si>
  <si>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</si>
  <si>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</si>
  <si>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</si>
  <si>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</si>
  <si>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</si>
  <si>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</si>
  <si>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</si>
  <si>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</si>
  <si>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</si>
  <si>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</si>
  <si>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</si>
  <si>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</si>
  <si>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</si>
  <si>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</si>
  <si>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</si>
  <si>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</si>
  <si>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</si>
  <si>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</si>
  <si>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</si>
  <si>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</si>
  <si>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</si>
  <si>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</si>
  <si>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</si>
  <si>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</si>
  <si>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</si>
  <si>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</si>
  <si>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</si>
  <si>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</si>
  <si>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</si>
  <si>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</si>
  <si>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</si>
  <si>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</si>
  <si>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</si>
  <si>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</si>
  <si>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</si>
  <si>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</si>
  <si>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</si>
  <si>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</si>
  <si>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</si>
  <si>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</si>
  <si>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</si>
  <si>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</si>
  <si>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</si>
  <si>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</si>
  <si>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</si>
  <si>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</si>
  <si>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</si>
  <si>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</si>
  <si>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</si>
  <si>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</si>
  <si>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</si>
  <si>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</si>
  <si>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</si>
  <si>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</si>
  <si>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</si>
  <si>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</si>
  <si>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</si>
  <si>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</si>
  <si>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</si>
  <si>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</si>
  <si>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</si>
  <si>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</si>
  <si>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</si>
  <si>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</si>
  <si>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</si>
  <si>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</si>
  <si>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</si>
  <si>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</si>
  <si>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</si>
  <si>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</si>
  <si>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</si>
  <si>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</si>
  <si>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</si>
  <si>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</si>
  <si>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</si>
  <si>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</si>
  <si>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</si>
  <si>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</si>
  <si>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</si>
  <si>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</si>
  <si>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</si>
  <si>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</si>
  <si>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</si>
  <si>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</si>
  <si>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</si>
  <si>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</si>
  <si>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</si>
  <si>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</si>
  <si>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</si>
  <si>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</si>
  <si>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</si>
  <si>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</si>
  <si>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</si>
  <si>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</si>
  <si>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</si>
  <si>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</si>
  <si>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</si>
  <si>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</si>
  <si>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</si>
  <si>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</si>
  <si>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</si>
  <si>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</si>
  <si>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</si>
  <si>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</si>
  <si>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</si>
  <si>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</si>
  <si>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</si>
  <si>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</si>
  <si>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</si>
  <si>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</si>
  <si>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</si>
  <si>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</si>
  <si>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</si>
  <si>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</si>
  <si>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</si>
  <si>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</si>
  <si>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</si>
  <si>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</si>
  <si>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</si>
  <si>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</si>
  <si>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</si>
  <si>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</si>
  <si>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</si>
  <si>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</si>
  <si>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</si>
  <si>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</si>
  <si>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</si>
  <si>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</si>
  <si>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</si>
  <si>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</si>
  <si>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</si>
  <si>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</si>
  <si>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</si>
  <si>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</si>
  <si>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</si>
  <si>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</si>
  <si>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</si>
  <si>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</si>
  <si>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</si>
  <si>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</si>
  <si>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</si>
  <si>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</si>
  <si>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</si>
  <si>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</si>
  <si>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</si>
  <si>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</si>
  <si>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</si>
  <si>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</si>
  <si>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</si>
  <si>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</si>
  <si>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</si>
  <si>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</si>
  <si>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</si>
  <si>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</si>
  <si>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</si>
  <si>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</si>
  <si>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</si>
  <si>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</si>
  <si>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</si>
  <si>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</si>
  <si>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</si>
  <si>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</si>
  <si>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</si>
  <si>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</si>
  <si>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</si>
  <si>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</si>
  <si>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</si>
  <si>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</si>
  <si>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</si>
  <si>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</si>
  <si>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</si>
  <si>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</si>
  <si>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</si>
  <si>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</si>
  <si>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</si>
  <si>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</si>
  <si>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</si>
  <si>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</si>
  <si>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</si>
  <si>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</si>
  <si>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</si>
  <si>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</si>
  <si>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</si>
  <si>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</si>
  <si>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</si>
  <si>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</si>
  <si>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</si>
  <si>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</si>
  <si>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</si>
  <si>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</si>
  <si>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</si>
  <si>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</si>
  <si>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</si>
  <si>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</si>
  <si>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</si>
  <si>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</si>
  <si>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</si>
  <si>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</si>
  <si>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</si>
  <si>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</si>
  <si>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</si>
  <si>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</si>
  <si>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</si>
  <si>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</si>
  <si>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</si>
  <si>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</si>
  <si>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</si>
  <si>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</si>
  <si>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</si>
  <si>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</si>
  <si>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</si>
  <si>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</si>
  <si>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</si>
  <si>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</si>
  <si>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</si>
  <si>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</si>
  <si>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</si>
  <si>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</si>
  <si>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</si>
  <si>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</si>
  <si>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</si>
  <si>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</si>
  <si>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</si>
  <si>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</si>
  <si>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</si>
  <si>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</si>
  <si>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</si>
  <si>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</si>
  <si>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</si>
  <si>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</si>
  <si>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</si>
  <si>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</si>
  <si>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</si>
  <si>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</si>
  <si>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</si>
  <si>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</si>
  <si>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</si>
  <si>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</si>
  <si>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</si>
  <si>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</si>
  <si>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</si>
  <si>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</si>
  <si>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</si>
  <si>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</si>
  <si>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</si>
  <si>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</si>
  <si>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</si>
  <si>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</si>
  <si>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</si>
  <si>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</si>
  <si>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</si>
  <si>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</si>
  <si>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</si>
  <si>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</si>
  <si>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</si>
  <si>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</si>
  <si>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</si>
  <si>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</si>
  <si>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</si>
  <si>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</si>
  <si>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</si>
  <si>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</si>
  <si>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</si>
  <si>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</si>
  <si>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</si>
  <si>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</si>
  <si>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</si>
  <si>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</si>
  <si>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</si>
  <si>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</si>
  <si>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</si>
  <si>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</si>
  <si>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</si>
  <si>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</si>
  <si>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</si>
  <si>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</si>
  <si>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</si>
  <si>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</si>
  <si>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</si>
  <si>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</si>
  <si>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</si>
  <si>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</si>
  <si>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</si>
  <si>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</si>
  <si>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</si>
  <si>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</si>
  <si>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</si>
  <si>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</si>
  <si>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</si>
  <si>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</si>
  <si>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</si>
  <si>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</si>
  <si>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</si>
  <si>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</si>
  <si>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</si>
  <si>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</si>
  <si>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</si>
  <si>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</si>
  <si>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</si>
  <si>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</si>
  <si>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</si>
  <si>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</si>
  <si>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</si>
  <si>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</si>
  <si>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</si>
  <si>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</si>
  <si>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</si>
  <si>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</si>
  <si>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</si>
  <si>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</si>
  <si>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</si>
  <si>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</si>
  <si>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</si>
  <si>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</si>
  <si>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</si>
  <si>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</si>
  <si>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</si>
  <si>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</si>
  <si>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</si>
  <si>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</si>
  <si>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</si>
  <si>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</si>
  <si>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</si>
  <si>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</si>
  <si>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</si>
  <si>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</si>
  <si>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</si>
  <si>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</si>
  <si>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</si>
  <si>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</si>
  <si>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</si>
  <si>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</si>
  <si>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</si>
  <si>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</si>
  <si>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</si>
  <si>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</si>
  <si>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</si>
  <si>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</si>
  <si>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</si>
  <si>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</si>
  <si>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</si>
  <si>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</si>
  <si>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</si>
  <si>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</si>
  <si>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</si>
  <si>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</si>
  <si>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</si>
  <si>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</si>
  <si>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</si>
  <si>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</si>
  <si>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</si>
  <si>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</si>
  <si>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</si>
  <si>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</si>
  <si>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</si>
  <si>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</si>
  <si>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</si>
  <si>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</si>
  <si>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</si>
  <si>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</si>
  <si>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</si>
  <si>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</si>
  <si>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</si>
  <si>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</si>
  <si>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</si>
  <si>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</si>
  <si>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</si>
  <si>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</si>
  <si>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</si>
  <si>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</si>
  <si>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</si>
  <si>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</si>
  <si>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</si>
  <si>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</si>
  <si>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</si>
  <si>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</si>
  <si>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</si>
  <si>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</si>
  <si>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</si>
  <si>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</si>
  <si>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</si>
  <si>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</si>
  <si>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</si>
  <si>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</si>
  <si>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</si>
  <si>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</si>
  <si>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</si>
  <si>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</si>
  <si>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</si>
  <si>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</si>
  <si>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</si>
  <si>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</si>
  <si>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</si>
  <si>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</si>
  <si>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</si>
  <si>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</si>
  <si>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</si>
  <si>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</si>
  <si>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</si>
  <si>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</si>
  <si>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</si>
  <si>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</si>
  <si>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</si>
  <si>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</si>
  <si>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</si>
  <si>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</si>
  <si>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</si>
  <si>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</si>
  <si>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</si>
  <si>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</si>
  <si>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</si>
  <si>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</si>
  <si>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</si>
  <si>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</si>
  <si>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</si>
  <si>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</si>
  <si>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</si>
  <si>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</si>
  <si>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</si>
  <si>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</si>
  <si>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</si>
  <si>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</si>
  <si>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</si>
  <si>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</si>
  <si>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</si>
  <si>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</si>
  <si>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</si>
  <si>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</si>
  <si>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</si>
  <si>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</si>
  <si>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</si>
  <si>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</si>
  <si>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</si>
  <si>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</si>
  <si>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</si>
  <si>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</si>
  <si>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</si>
  <si>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</si>
  <si>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</si>
  <si>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</si>
  <si>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</si>
  <si>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</si>
  <si>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</si>
  <si>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</si>
  <si>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</si>
  <si>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</si>
  <si>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</si>
  <si>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</si>
  <si>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</si>
  <si>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</si>
  <si>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</si>
  <si>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</si>
  <si>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</si>
  <si>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</si>
  <si>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</si>
  <si>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</si>
  <si>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</si>
  <si>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</si>
  <si>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</si>
  <si>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</si>
  <si>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</si>
  <si>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</si>
  <si>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</si>
  <si>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</si>
  <si>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</si>
  <si>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</si>
  <si>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</si>
  <si>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</si>
  <si>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</si>
  <si>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</si>
  <si>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</si>
  <si>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</si>
  <si>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</si>
  <si>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</si>
  <si>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</si>
  <si>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</si>
  <si>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</si>
  <si>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</si>
  <si>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</si>
  <si>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</si>
  <si>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</si>
  <si>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</si>
  <si>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</si>
  <si>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</si>
  <si>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</si>
  <si>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</si>
  <si>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</si>
  <si>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</si>
  <si>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</si>
  <si>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</si>
  <si>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</si>
  <si>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</si>
  <si>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</si>
  <si>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</si>
  <si>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</si>
  <si>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</si>
  <si>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</si>
  <si>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</si>
  <si>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</si>
  <si>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</si>
  <si>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</si>
  <si>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</si>
  <si>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</si>
  <si>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</si>
  <si>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</si>
  <si>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</si>
  <si>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</si>
  <si>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</si>
  <si>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</si>
  <si>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</si>
  <si>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</si>
  <si>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</si>
  <si>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</si>
  <si>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</si>
  <si>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</si>
  <si>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</si>
  <si>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</si>
  <si>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</si>
  <si>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</si>
  <si>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</si>
  <si>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</si>
  <si>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</si>
  <si>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</si>
  <si>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</si>
  <si>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</si>
  <si>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</si>
  <si>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</si>
  <si>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</si>
  <si>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</si>
  <si>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</si>
  <si>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</si>
  <si>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</si>
  <si>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</si>
  <si>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</si>
  <si>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</si>
  <si>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</si>
  <si>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</si>
  <si>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</si>
  <si>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</si>
  <si>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</si>
  <si>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</si>
  <si>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</si>
  <si>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</si>
  <si>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</si>
  <si>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</si>
  <si>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</si>
  <si>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</si>
  <si>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</si>
  <si>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</si>
  <si>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</si>
  <si>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</si>
  <si>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</si>
  <si>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</si>
  <si>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</si>
  <si>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</si>
  <si>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</si>
  <si>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</si>
  <si>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</si>
  <si>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</si>
  <si>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</si>
  <si>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</si>
  <si>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</si>
  <si>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</si>
  <si>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</si>
  <si>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</si>
  <si>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</si>
  <si>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</si>
  <si>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</si>
  <si>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</si>
  <si>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</si>
  <si>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</si>
  <si>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</si>
  <si>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</si>
  <si>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</si>
  <si>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</si>
  <si>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</si>
  <si>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</si>
  <si>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</si>
  <si>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</si>
  <si>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</si>
  <si>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</si>
  <si>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</si>
  <si>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</si>
  <si>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</si>
  <si>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</si>
  <si>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</si>
  <si>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</si>
  <si>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</si>
  <si>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</si>
  <si>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</si>
  <si>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</si>
  <si>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</si>
  <si>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</si>
  <si>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</si>
  <si>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</si>
  <si>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</si>
  <si>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</si>
  <si>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</si>
  <si>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</si>
  <si>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</si>
  <si>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</si>
  <si>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</si>
  <si>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</si>
  <si>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</si>
  <si>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</si>
  <si>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</si>
  <si>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</si>
  <si>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</si>
  <si>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</si>
  <si>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</si>
  <si>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</si>
  <si>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</si>
  <si>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</si>
  <si>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</si>
  <si>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</si>
  <si>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</si>
  <si>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</si>
  <si>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</si>
  <si>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</si>
  <si>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</si>
  <si>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</si>
  <si>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</si>
  <si>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</si>
  <si>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</si>
  <si>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</si>
  <si>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</si>
  <si>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</si>
  <si>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</si>
  <si>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</si>
  <si>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</si>
  <si>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</si>
  <si>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</si>
  <si>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</si>
  <si>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</si>
  <si>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</si>
  <si>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</si>
  <si>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</si>
  <si>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</si>
  <si>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</si>
  <si>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</si>
  <si>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</si>
  <si>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</si>
  <si>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</si>
  <si>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</si>
  <si>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</si>
  <si>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</si>
  <si>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</si>
  <si>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</si>
  <si>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</si>
  <si>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</si>
  <si>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</si>
  <si>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</si>
  <si>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</si>
  <si>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</si>
  <si>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</si>
  <si>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</si>
  <si>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</si>
  <si>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</si>
  <si>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</si>
  <si>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</si>
  <si>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</si>
  <si>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</si>
  <si>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</si>
  <si>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</si>
  <si>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</si>
  <si>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</si>
  <si>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</si>
  <si>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</si>
  <si>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</si>
  <si>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</si>
  <si>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</si>
  <si>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</si>
  <si>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</si>
  <si>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</si>
  <si>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</si>
  <si>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</si>
  <si>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</si>
  <si>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</si>
  <si>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</si>
  <si>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</si>
  <si>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</si>
  <si>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</si>
  <si>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</si>
  <si>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</si>
  <si>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</si>
  <si>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</si>
  <si>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</si>
  <si>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</si>
  <si>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</si>
  <si>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</si>
  <si>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</si>
  <si>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</si>
  <si>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</si>
  <si>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</si>
  <si>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</si>
  <si>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</si>
  <si>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</si>
  <si>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</si>
  <si>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</si>
  <si>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</si>
  <si>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</si>
  <si>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</si>
  <si>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</si>
  <si>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</si>
  <si>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</si>
  <si>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</si>
  <si>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</si>
  <si>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</si>
  <si>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</si>
  <si>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</si>
  <si>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</si>
  <si>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</si>
  <si>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</si>
  <si>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</si>
  <si>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</si>
  <si>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</si>
  <si>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</si>
  <si>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</si>
  <si>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</si>
  <si>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</si>
  <si>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</si>
  <si>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</si>
  <si>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</si>
  <si>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</si>
  <si>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</si>
  <si>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</si>
  <si>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</si>
  <si>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</si>
  <si>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</si>
  <si>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</si>
  <si>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</si>
  <si>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</si>
  <si>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</si>
  <si>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</si>
  <si>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</si>
  <si>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</si>
  <si>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</si>
  <si>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</si>
  <si>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</si>
  <si>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</si>
  <si>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</si>
  <si>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</si>
  <si>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</si>
  <si>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</si>
  <si>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</si>
  <si>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</si>
  <si>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</si>
  <si>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</si>
  <si>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</si>
  <si>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</si>
  <si>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</si>
  <si>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</si>
  <si>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</si>
  <si>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</si>
  <si>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</si>
  <si>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</si>
  <si>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</si>
  <si>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</si>
  <si>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</si>
  <si>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</si>
  <si>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</si>
  <si>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</si>
  <si>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</si>
  <si>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</si>
  <si>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</si>
  <si>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</si>
  <si>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</si>
  <si>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</si>
  <si>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</si>
  <si>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</si>
  <si>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</si>
  <si>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</si>
  <si>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</si>
  <si>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</si>
  <si>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</si>
  <si>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</si>
  <si>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</si>
  <si>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</si>
  <si>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</si>
  <si>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</si>
  <si>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</si>
  <si>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</si>
  <si>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</si>
  <si>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</si>
  <si>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</si>
  <si>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</si>
  <si>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</si>
  <si>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</si>
  <si>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</si>
  <si>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</si>
  <si>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</si>
  <si>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</si>
  <si>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</si>
  <si>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</si>
  <si>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</si>
  <si>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</si>
  <si>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</si>
  <si>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</si>
  <si>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</si>
  <si>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</si>
  <si>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</si>
  <si>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</si>
  <si>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</si>
  <si>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</si>
  <si>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</si>
  <si>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</si>
  <si>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</si>
  <si>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</si>
  <si>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</si>
  <si>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</si>
  <si>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</si>
  <si>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</si>
  <si>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</si>
  <si>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</si>
  <si>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</si>
  <si>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</si>
  <si>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</si>
  <si>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</si>
  <si>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</si>
  <si>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</si>
  <si>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</si>
  <si>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</si>
  <si>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</si>
  <si>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</si>
  <si>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</si>
  <si>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</si>
  <si>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</si>
  <si>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</si>
  <si>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</si>
  <si>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</si>
  <si>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</si>
  <si>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</si>
  <si>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</si>
  <si>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</si>
  <si>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</si>
  <si>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</si>
  <si>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</si>
  <si>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</si>
  <si>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</si>
  <si>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</si>
  <si>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</si>
  <si>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</si>
  <si>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</si>
  <si>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</si>
  <si>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</si>
  <si>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</si>
  <si>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</si>
  <si>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</si>
  <si>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</si>
  <si>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</si>
  <si>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</si>
  <si>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</si>
  <si>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</si>
  <si>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</si>
  <si>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</si>
  <si>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</si>
  <si>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</si>
  <si>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</si>
  <si>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</si>
  <si>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</si>
  <si>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</si>
  <si>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</si>
  <si>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</si>
  <si>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</si>
  <si>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</si>
  <si>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</si>
  <si>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</si>
  <si>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</si>
  <si>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</si>
  <si>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</si>
  <si>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</si>
  <si>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</si>
  <si>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</si>
  <si>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</si>
  <si>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</si>
  <si>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</si>
  <si>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</si>
  <si>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</si>
  <si>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</si>
  <si>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</si>
  <si>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</si>
  <si>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</si>
  <si>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</si>
  <si>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</si>
  <si>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</si>
  <si>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</si>
  <si>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</si>
  <si>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</si>
  <si>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</si>
  <si>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</si>
  <si>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</si>
  <si>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</si>
  <si>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</si>
  <si>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</si>
  <si>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</si>
  <si>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</si>
  <si>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</si>
  <si>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</si>
  <si>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</si>
  <si>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</si>
  <si>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</si>
  <si>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</si>
  <si>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</si>
  <si>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</si>
  <si>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</si>
  <si>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</si>
  <si>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</si>
  <si>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</si>
  <si>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</si>
  <si>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</si>
  <si>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</si>
  <si>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</si>
  <si>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</si>
  <si>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</si>
  <si>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</si>
  <si>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</si>
  <si>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</si>
  <si>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</si>
  <si>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</si>
  <si>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</si>
  <si>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</si>
  <si>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</si>
  <si>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</si>
  <si>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</si>
  <si>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</si>
  <si>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</si>
  <si>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</si>
  <si>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</si>
  <si>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</si>
  <si>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</si>
  <si>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</si>
  <si>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</si>
  <si>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</si>
  <si>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</si>
  <si>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</si>
  <si>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</si>
  <si>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</si>
  <si>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</si>
  <si>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</si>
  <si>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</si>
  <si>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</si>
  <si>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</si>
  <si>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</si>
  <si>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</si>
  <si>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</si>
  <si>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</si>
  <si>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</si>
  <si>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</si>
  <si>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</si>
  <si>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</si>
  <si>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</si>
  <si>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</si>
  <si>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</si>
  <si>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</si>
  <si>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</si>
  <si>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</si>
  <si>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</si>
  <si>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</si>
  <si>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</si>
  <si>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</si>
  <si>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</si>
  <si>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</si>
  <si>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</si>
  <si>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</si>
  <si>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</si>
  <si>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</si>
  <si>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</si>
  <si>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</si>
  <si>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</si>
  <si>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</si>
  <si>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</si>
  <si>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</si>
  <si>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</si>
  <si>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</si>
  <si>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</si>
  <si>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</si>
  <si>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</si>
  <si>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</si>
  <si>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</si>
  <si>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</si>
  <si>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</si>
  <si>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</si>
  <si>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</si>
  <si>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</si>
  <si>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</si>
  <si>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</si>
  <si>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</si>
  <si>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</si>
  <si>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</si>
  <si>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</si>
  <si>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</si>
  <si>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</si>
  <si>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</si>
  <si>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</si>
  <si>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</si>
  <si>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</si>
  <si>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</si>
  <si>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</si>
  <si>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</si>
  <si>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</si>
  <si>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</si>
  <si>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</si>
  <si>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</si>
  <si>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</si>
  <si>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</si>
  <si>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</si>
  <si>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</si>
  <si>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</si>
  <si>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</si>
  <si>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</si>
  <si>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</si>
  <si>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</si>
  <si>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</si>
  <si>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</si>
  <si>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</si>
  <si>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</si>
  <si>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</si>
  <si>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</si>
  <si>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</si>
  <si>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</si>
  <si>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</si>
  <si>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</si>
  <si>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</si>
  <si>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</si>
  <si>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</si>
  <si>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</si>
  <si>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</si>
  <si>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</si>
  <si>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</si>
  <si>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</si>
  <si>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</si>
  <si>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</si>
  <si>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</si>
  <si>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</si>
  <si>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</si>
  <si>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</si>
  <si>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</si>
  <si>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</si>
  <si>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</si>
  <si>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</si>
  <si>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</si>
  <si>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</si>
  <si>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</si>
  <si>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</si>
  <si>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</si>
  <si>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</si>
  <si>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</si>
  <si>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</si>
  <si>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</si>
  <si>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</si>
  <si>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</si>
  <si>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</si>
  <si>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</si>
  <si>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</si>
  <si>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</si>
  <si>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</si>
  <si>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</si>
  <si>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</si>
  <si>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</si>
  <si>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</si>
  <si>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</si>
  <si>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</si>
  <si>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</si>
  <si>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</si>
  <si>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</si>
  <si>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</si>
  <si>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</si>
  <si>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</si>
  <si>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</si>
  <si>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</si>
  <si>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</si>
  <si>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</si>
  <si>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</si>
  <si>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</si>
  <si>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</si>
  <si>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</si>
  <si>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</si>
  <si>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</si>
  <si>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</si>
  <si>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</si>
  <si>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</si>
  <si>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</si>
  <si>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</si>
  <si>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</si>
  <si>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</si>
  <si>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</si>
  <si>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</si>
  <si>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</si>
  <si>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</si>
  <si>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</si>
  <si>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</si>
  <si>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</si>
  <si>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</si>
  <si>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</si>
  <si>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</si>
  <si>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</si>
  <si>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</si>
  <si>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</si>
  <si>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</si>
  <si>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</si>
  <si>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</si>
  <si>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</si>
  <si>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</si>
  <si>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</si>
  <si>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</si>
  <si>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</si>
  <si>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</si>
  <si>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</si>
  <si>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</si>
  <si>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</si>
  <si>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</si>
  <si>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</si>
  <si>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</si>
  <si>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</si>
  <si>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</si>
  <si>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</si>
  <si>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</si>
  <si>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</si>
  <si>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</si>
  <si>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</si>
  <si>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</si>
  <si>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</si>
  <si>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</si>
  <si>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</si>
  <si>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</si>
  <si>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</si>
  <si>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</si>
  <si>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</si>
  <si>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</si>
  <si>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</si>
  <si>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</si>
  <si>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</si>
  <si>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</si>
  <si>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</si>
  <si>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</si>
  <si>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</si>
  <si>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</si>
  <si>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</si>
  <si>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</si>
  <si>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</si>
  <si>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</si>
  <si>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</si>
  <si>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</si>
  <si>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</si>
  <si>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</si>
  <si>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</si>
  <si>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</si>
  <si>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</si>
  <si>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</si>
  <si>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</si>
  <si>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</si>
  <si>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</si>
  <si>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</si>
  <si>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</si>
  <si>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</si>
  <si>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</si>
  <si>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</si>
  <si>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</si>
  <si>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</si>
  <si>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</si>
  <si>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</si>
  <si>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</si>
  <si>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</si>
  <si>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</si>
  <si>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</si>
  <si>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</si>
  <si>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</si>
  <si>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</si>
  <si>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</si>
  <si>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</si>
  <si>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</si>
  <si>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</si>
  <si>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</si>
  <si>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</si>
  <si>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</si>
  <si>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</si>
  <si>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</si>
  <si>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</si>
  <si>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</si>
  <si>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</si>
  <si>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</si>
  <si>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</si>
  <si>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</si>
  <si>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</si>
  <si>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</si>
  <si>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</si>
  <si>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</si>
  <si>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</si>
  <si>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</si>
  <si>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</si>
  <si>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</si>
  <si>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</si>
  <si>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</si>
  <si>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</si>
  <si>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</si>
  <si>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</si>
  <si>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</si>
  <si>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</si>
  <si>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</si>
  <si>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</si>
  <si>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</si>
  <si>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</si>
  <si>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</si>
  <si>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</si>
  <si>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</si>
  <si>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</si>
  <si>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</si>
  <si>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</si>
  <si>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</si>
  <si>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</si>
  <si>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</si>
  <si>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</si>
  <si>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</si>
  <si>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</si>
  <si>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</si>
  <si>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</si>
  <si>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</si>
  <si>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</si>
  <si>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</si>
  <si>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</si>
  <si>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</si>
  <si>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</si>
  <si>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</si>
  <si>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</si>
  <si>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</si>
  <si>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</si>
  <si>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</si>
  <si>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</si>
  <si>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</si>
  <si>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</si>
  <si>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</si>
  <si>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</si>
  <si>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</si>
  <si>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</si>
  <si>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</si>
  <si>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</si>
  <si>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</si>
  <si>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</si>
  <si>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</si>
  <si>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</si>
  <si>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</si>
  <si>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</si>
  <si>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</si>
  <si>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</si>
  <si>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</si>
  <si>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</si>
  <si>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</si>
  <si>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</si>
  <si>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</si>
  <si>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</si>
  <si>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</si>
  <si>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</si>
  <si>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</si>
  <si>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</si>
  <si>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</si>
  <si>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</si>
  <si>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</si>
  <si>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</si>
  <si>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</si>
  <si>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</si>
  <si>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</si>
  <si>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</si>
  <si>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</si>
  <si>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</si>
  <si>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</si>
  <si>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</si>
  <si>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</si>
  <si>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</si>
  <si>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</si>
  <si>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</si>
  <si>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</si>
  <si>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</si>
  <si>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</si>
  <si>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</si>
  <si>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</si>
  <si>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</si>
  <si>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</si>
  <si>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</si>
  <si>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</si>
  <si>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</si>
  <si>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</si>
  <si>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</si>
  <si>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</si>
  <si>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</si>
  <si>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</si>
  <si>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</si>
  <si>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</si>
  <si>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</si>
  <si>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</si>
  <si>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</si>
  <si>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</si>
  <si>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</si>
  <si>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</si>
  <si>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</si>
  <si>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</si>
  <si>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</si>
  <si>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</si>
  <si>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</si>
  <si>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</si>
  <si>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</si>
  <si>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</si>
  <si>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</si>
  <si>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</si>
  <si>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</si>
  <si>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</si>
  <si>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</si>
  <si>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</si>
  <si>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</si>
  <si>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</si>
  <si>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</si>
  <si>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</si>
  <si>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</si>
  <si>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</si>
  <si>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</si>
  <si>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</si>
  <si>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</si>
  <si>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</si>
  <si>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</si>
  <si>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</si>
  <si>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</si>
  <si>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</si>
  <si>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</si>
  <si>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</si>
  <si>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</si>
  <si>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</si>
  <si>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</si>
  <si>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</si>
  <si>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</si>
  <si>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</si>
  <si>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</si>
  <si>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</si>
  <si>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</si>
  <si>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</si>
  <si>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</si>
  <si>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</si>
  <si>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</si>
  <si>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</si>
  <si>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</si>
  <si>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</si>
  <si>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</si>
  <si>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</si>
  <si>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</si>
  <si>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</si>
  <si>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</si>
  <si>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</si>
  <si>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</si>
  <si>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</si>
  <si>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</si>
  <si>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</si>
  <si>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</si>
  <si>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</si>
  <si>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</si>
  <si>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</si>
  <si>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</si>
  <si>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</si>
  <si>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</si>
  <si>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</si>
  <si>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</si>
  <si>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</si>
  <si>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</si>
  <si>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</si>
  <si>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</si>
  <si>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</si>
  <si>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</si>
  <si>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</si>
  <si>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</si>
  <si>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</si>
  <si>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</si>
  <si>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</si>
  <si>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</si>
  <si>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</si>
  <si>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</si>
  <si>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</si>
  <si>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</si>
  <si>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</si>
  <si>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</si>
  <si>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</si>
  <si>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</si>
  <si>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</si>
  <si>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</si>
  <si>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</si>
  <si>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</si>
  <si>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</si>
  <si>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</si>
  <si>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</si>
  <si>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</si>
  <si>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</si>
  <si>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</si>
  <si>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</si>
  <si>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</si>
  <si>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</si>
  <si>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</si>
  <si>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</si>
  <si>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</si>
  <si>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</si>
  <si>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</si>
  <si>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</si>
  <si>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</si>
  <si>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</si>
  <si>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</si>
  <si>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</si>
  <si>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</si>
  <si>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</si>
  <si>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</si>
  <si>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</si>
  <si>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</si>
  <si>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</si>
  <si>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</si>
  <si>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</si>
  <si>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</si>
  <si>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</si>
  <si>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</si>
  <si>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</si>
  <si>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</si>
  <si>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</si>
  <si>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</si>
  <si>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</si>
  <si>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</si>
  <si>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</si>
  <si>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</si>
  <si>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</si>
  <si>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</si>
  <si>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</si>
  <si>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</si>
  <si>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</si>
  <si>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</si>
  <si>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</si>
  <si>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</si>
  <si>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</si>
  <si>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</si>
  <si>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</si>
  <si>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</si>
  <si>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</si>
  <si>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</si>
  <si>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</si>
  <si>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</si>
  <si>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</si>
  <si>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</si>
  <si>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</si>
  <si>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</si>
  <si>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</si>
  <si>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</si>
  <si>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</si>
  <si>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</si>
  <si>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</si>
  <si>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</si>
  <si>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</si>
  <si>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</si>
  <si>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</si>
  <si>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</si>
  <si>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</si>
  <si>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</si>
  <si>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</si>
  <si>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</si>
  <si>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</si>
  <si>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</si>
  <si>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</si>
  <si>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</si>
  <si>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</si>
  <si>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</si>
  <si>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</si>
  <si>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</si>
  <si>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</si>
  <si>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</si>
  <si>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</si>
  <si>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</si>
  <si>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</si>
  <si>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</si>
  <si>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</si>
  <si>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</si>
  <si>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</si>
  <si>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</si>
  <si>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</si>
  <si>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</si>
  <si>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</si>
  <si>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</si>
  <si>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</si>
  <si>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</si>
  <si>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</si>
  <si>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</si>
  <si>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</si>
  <si>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</si>
  <si>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</si>
  <si>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</si>
  <si>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</si>
  <si>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</si>
  <si>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</si>
  <si>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</si>
  <si>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</si>
  <si>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</si>
  <si>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</si>
  <si>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</si>
  <si>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</si>
  <si>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</si>
  <si>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</si>
  <si>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</si>
  <si>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</si>
  <si>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</si>
  <si>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</si>
  <si>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</si>
  <si>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</si>
  <si>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</si>
  <si>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</si>
  <si>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</si>
  <si>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</si>
  <si>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</si>
  <si>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</si>
  <si>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</si>
  <si>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</si>
  <si>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</si>
  <si>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</si>
  <si>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</si>
  <si>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</si>
  <si>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</si>
  <si>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</si>
  <si>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</si>
  <si>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</si>
  <si>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</si>
  <si>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</si>
  <si>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</si>
  <si>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</si>
  <si>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</si>
  <si>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</si>
  <si>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</si>
  <si>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</si>
  <si>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</si>
  <si>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</si>
  <si>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</si>
  <si>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</si>
  <si>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</si>
  <si>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</si>
  <si>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</si>
  <si>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</si>
  <si>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</si>
  <si>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</si>
  <si>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</si>
  <si>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</si>
  <si>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</si>
  <si>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</si>
  <si>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</si>
  <si>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</si>
  <si>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</si>
  <si>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</si>
  <si>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</si>
  <si>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</si>
  <si>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</si>
  <si>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</si>
  <si>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</si>
  <si>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</si>
  <si>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</si>
  <si>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</si>
  <si>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</si>
  <si>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</si>
  <si>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</si>
  <si>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</si>
  <si>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</si>
  <si>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</si>
  <si>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</si>
  <si>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</si>
  <si>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</si>
  <si>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</si>
  <si>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</si>
  <si>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</si>
  <si>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</si>
  <si>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</si>
  <si>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</si>
  <si>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</si>
  <si>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</si>
  <si>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</si>
  <si>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</si>
  <si>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</si>
  <si>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</si>
  <si>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</si>
  <si>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</si>
  <si>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</si>
  <si>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</si>
  <si>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</si>
  <si>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</si>
  <si>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</si>
  <si>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</si>
  <si>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</si>
  <si>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</si>
  <si>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</si>
  <si>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</si>
  <si>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</si>
  <si>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</si>
  <si>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</si>
  <si>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</si>
  <si>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</si>
  <si>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</si>
  <si>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</si>
  <si>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</si>
  <si>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</si>
  <si>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</si>
  <si>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</si>
  <si>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</si>
  <si>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</si>
  <si>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</si>
  <si>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</si>
  <si>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</si>
  <si>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</si>
  <si>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</si>
  <si>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</si>
  <si>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</si>
  <si>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</si>
  <si>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</si>
  <si>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</si>
  <si>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</si>
  <si>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</si>
  <si>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</si>
  <si>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</si>
  <si>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</si>
  <si>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</si>
  <si>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</si>
  <si>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</si>
  <si>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</si>
  <si>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</si>
  <si>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</si>
  <si>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</si>
  <si>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</si>
  <si>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</si>
  <si>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</si>
  <si>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</si>
  <si>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</si>
  <si>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</si>
  <si>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</si>
  <si>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</si>
  <si>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</si>
  <si>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</si>
  <si>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</si>
  <si>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</si>
  <si>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</si>
  <si>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</si>
  <si>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</si>
  <si>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</si>
  <si>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</si>
  <si>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</si>
  <si>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</si>
  <si>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</si>
  <si>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</si>
  <si>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</si>
  <si>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</si>
  <si>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</si>
  <si>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</si>
  <si>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</si>
  <si>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</si>
  <si>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</si>
  <si>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</si>
  <si>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</si>
  <si>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</si>
  <si>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</si>
  <si>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</si>
  <si>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</si>
  <si>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</si>
  <si>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</si>
  <si>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</si>
  <si>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</si>
  <si>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</si>
  <si>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</si>
  <si>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</si>
  <si>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</si>
  <si>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</si>
  <si>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</si>
  <si>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</si>
  <si>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</si>
  <si>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</si>
  <si>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</si>
  <si>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</si>
  <si>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</si>
  <si>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</si>
  <si>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</si>
  <si>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</si>
  <si>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</si>
  <si>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</si>
  <si>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</si>
  <si>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</si>
  <si>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</si>
  <si>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</si>
  <si>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</si>
  <si>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</si>
  <si>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</si>
  <si>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</si>
  <si>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</si>
  <si>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</si>
  <si>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</si>
  <si>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</si>
  <si>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</si>
  <si>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</si>
  <si>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</si>
  <si>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</si>
  <si>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</si>
  <si>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</si>
  <si>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</si>
  <si>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</si>
  <si>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</si>
  <si>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</si>
  <si>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</si>
  <si>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</si>
  <si>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</si>
  <si>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</si>
  <si>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</si>
  <si>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</si>
  <si>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</si>
  <si>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</si>
  <si>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</si>
  <si>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</si>
  <si>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</si>
  <si>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</si>
  <si>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</si>
  <si>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</si>
  <si>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</si>
  <si>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</si>
  <si>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</si>
  <si>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</si>
  <si>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</si>
  <si>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</si>
  <si>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</si>
  <si>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</si>
  <si>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</si>
  <si>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</si>
  <si>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</si>
  <si>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</si>
  <si>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</si>
  <si>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</si>
  <si>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</si>
  <si>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</si>
  <si>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</si>
  <si>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</si>
  <si>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</si>
  <si>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</si>
  <si>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</si>
  <si>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</si>
  <si>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</si>
  <si>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</si>
  <si>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</si>
  <si>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</si>
  <si>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</si>
  <si>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</si>
  <si>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</si>
  <si>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</si>
  <si>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</si>
  <si>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</si>
  <si>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</si>
  <si>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</si>
  <si>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</si>
  <si>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</si>
  <si>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</si>
  <si>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</si>
  <si>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</si>
  <si>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</si>
  <si>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</si>
  <si>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</si>
  <si>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</si>
  <si>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</si>
  <si>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</si>
  <si>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</si>
  <si>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</si>
  <si>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</si>
  <si>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</si>
  <si>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</si>
  <si>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</si>
  <si>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</si>
  <si>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</si>
  <si>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</si>
  <si>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</si>
  <si>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</si>
  <si>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</si>
  <si>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</si>
  <si>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</si>
  <si>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</si>
  <si>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</si>
  <si>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</si>
  <si>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</si>
  <si>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</si>
  <si>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</si>
  <si>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</si>
  <si>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</si>
  <si>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</si>
  <si>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</si>
  <si>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</si>
  <si>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</si>
  <si>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</si>
  <si>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</si>
  <si>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</si>
  <si>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</si>
  <si>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</si>
  <si>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</si>
  <si>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</si>
  <si>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</si>
  <si>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</si>
  <si>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</si>
  <si>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</si>
  <si>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</si>
  <si>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</si>
  <si>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</si>
  <si>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</si>
  <si>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</si>
  <si>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</si>
  <si>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</si>
  <si>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</si>
  <si>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</si>
  <si>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</si>
  <si>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</si>
  <si>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</si>
  <si>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</si>
  <si>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</si>
  <si>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</si>
  <si>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</si>
  <si>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</si>
  <si>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</si>
  <si>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</si>
  <si>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</si>
  <si>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</si>
  <si>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</si>
  <si>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</si>
  <si>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</si>
  <si>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</si>
  <si>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</si>
  <si>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</si>
  <si>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</si>
  <si>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</si>
  <si>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</si>
  <si>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</si>
  <si>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</si>
  <si>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</si>
  <si>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</si>
  <si>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</si>
  <si>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</si>
  <si>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</si>
  <si>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</si>
  <si>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</si>
  <si>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</si>
  <si>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</si>
  <si>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</si>
  <si>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</si>
  <si>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</si>
  <si>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</si>
  <si>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</si>
  <si>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</si>
  <si>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</si>
  <si>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</si>
  <si>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</si>
  <si>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</si>
  <si>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</si>
  <si>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</si>
  <si>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</si>
  <si>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</si>
  <si>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</si>
  <si>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</si>
  <si>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</si>
  <si>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</si>
  <si>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</si>
  <si>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</si>
  <si>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</si>
  <si>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</si>
  <si>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</si>
  <si>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</si>
  <si>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</si>
  <si>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</si>
  <si>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</si>
  <si>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</si>
  <si>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</si>
  <si>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</si>
  <si>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</si>
  <si>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</si>
  <si>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</si>
  <si>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</si>
  <si>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</si>
  <si>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</si>
  <si>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</si>
  <si>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</si>
  <si>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</si>
  <si>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</si>
  <si>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</si>
  <si>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</si>
  <si>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</si>
  <si>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</si>
  <si>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</si>
  <si>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</si>
  <si>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</si>
  <si>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</si>
  <si>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</si>
  <si>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</si>
  <si>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</si>
  <si>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</si>
  <si>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</si>
  <si>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</si>
  <si>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</si>
  <si>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</si>
  <si>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</si>
  <si>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</si>
  <si>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</si>
  <si>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</si>
  <si>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</si>
  <si>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</si>
  <si>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</si>
  <si>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</si>
  <si>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</si>
  <si>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</si>
  <si>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</si>
  <si>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</si>
  <si>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</si>
  <si>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</si>
  <si>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</si>
  <si>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</si>
  <si>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</si>
  <si>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</si>
  <si>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</si>
  <si>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</si>
  <si>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</si>
  <si>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</si>
  <si>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</si>
  <si>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</si>
  <si>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</si>
  <si>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</si>
  <si>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</si>
  <si>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</si>
  <si>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</si>
  <si>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</si>
  <si>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</si>
  <si>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</si>
  <si>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</si>
  <si>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</si>
  <si>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</si>
  <si>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</si>
  <si>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</si>
  <si>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</si>
  <si>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</si>
  <si>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</si>
  <si>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</si>
  <si>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</si>
  <si>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</si>
  <si>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</si>
  <si>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</si>
  <si>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</si>
  <si>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</si>
  <si>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</si>
  <si>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</si>
  <si>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</si>
  <si>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</si>
  <si>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</si>
  <si>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</si>
  <si>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</si>
  <si>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</si>
  <si>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</si>
  <si>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</si>
  <si>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</si>
  <si>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</si>
  <si>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</si>
  <si>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</si>
  <si>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</si>
  <si>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</si>
  <si>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</si>
  <si>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</si>
  <si>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</si>
  <si>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</si>
  <si>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</si>
  <si>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</si>
  <si>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</si>
  <si>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</si>
  <si>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</si>
  <si>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</si>
  <si>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</si>
  <si>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</si>
  <si>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</si>
  <si>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</si>
  <si>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</si>
  <si>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</si>
  <si>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</si>
  <si>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</si>
  <si>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</si>
  <si>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</si>
  <si>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</si>
  <si>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</si>
  <si>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</si>
  <si>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</si>
  <si>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</si>
  <si>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</si>
  <si>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</si>
  <si>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</si>
  <si>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</si>
  <si>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</si>
  <si>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</si>
  <si>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</si>
  <si>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</si>
  <si>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</si>
  <si>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</si>
  <si>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</si>
  <si>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</si>
  <si>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</si>
  <si>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</si>
  <si>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</si>
  <si>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</si>
  <si>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</si>
  <si>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</si>
  <si>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</si>
  <si>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</si>
  <si>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</si>
  <si>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</si>
  <si>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</si>
  <si>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</si>
  <si>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</si>
  <si>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</si>
  <si>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</si>
  <si>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</si>
  <si>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</si>
  <si>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</si>
  <si>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</si>
  <si>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</si>
  <si>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</si>
  <si>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</si>
  <si>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</si>
  <si>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</si>
  <si>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</si>
  <si>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</si>
  <si>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</si>
  <si>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</si>
  <si>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</si>
  <si>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</si>
  <si>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</si>
  <si>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</si>
  <si>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</si>
  <si>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</si>
  <si>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</si>
  <si>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</si>
  <si>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</si>
  <si>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</si>
  <si>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</si>
  <si>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</si>
  <si>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</si>
  <si>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</si>
  <si>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</si>
  <si>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</si>
  <si>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</si>
  <si>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</si>
  <si>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</si>
  <si>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</si>
  <si>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</si>
  <si>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</si>
  <si>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</si>
  <si>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</si>
  <si>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</si>
  <si>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</si>
  <si>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</si>
  <si>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</si>
  <si>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</si>
  <si>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</si>
  <si>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</si>
  <si>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</si>
  <si>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</si>
  <si>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</si>
  <si>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</si>
  <si>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</si>
  <si>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</si>
  <si>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</si>
  <si>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</si>
  <si>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</si>
  <si>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</si>
  <si>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</si>
  <si>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</si>
  <si>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</si>
  <si>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</si>
  <si>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</si>
  <si>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</si>
  <si>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</si>
  <si>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</si>
  <si>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</si>
  <si>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</si>
  <si>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</si>
  <si>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</si>
  <si>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</si>
  <si>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</si>
  <si>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</si>
  <si>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</si>
  <si>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</si>
  <si>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</si>
  <si>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</si>
  <si>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</si>
  <si>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</si>
  <si>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</si>
  <si>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</si>
  <si>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</si>
  <si>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</si>
  <si>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</si>
  <si>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</si>
  <si>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</si>
  <si>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</si>
  <si>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</si>
  <si>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</si>
  <si>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</si>
  <si>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</si>
  <si>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</si>
  <si>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</si>
  <si>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</si>
  <si>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</si>
  <si>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</si>
  <si>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</si>
  <si>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</si>
  <si>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</si>
  <si>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</si>
  <si>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</si>
  <si>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</si>
  <si>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</si>
  <si>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</si>
  <si>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</si>
  <si>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</si>
  <si>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</si>
  <si>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</si>
  <si>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</si>
  <si>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</si>
  <si>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</si>
  <si>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</si>
  <si>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</si>
  <si>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</si>
  <si>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</si>
  <si>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</si>
  <si>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</si>
  <si>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</si>
  <si>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</si>
  <si>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</si>
  <si>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</si>
  <si>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</si>
  <si>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</si>
  <si>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</si>
  <si>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</si>
  <si>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</si>
  <si>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</si>
  <si>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</si>
  <si>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</si>
  <si>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</si>
  <si>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</si>
  <si>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</si>
  <si>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</si>
  <si>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</si>
  <si>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</si>
  <si>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</si>
  <si>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</si>
  <si>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</si>
  <si>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</si>
  <si>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</si>
  <si>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</si>
  <si>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</si>
  <si>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</si>
  <si>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</si>
  <si>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</si>
  <si>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</si>
  <si>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</si>
  <si>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</si>
  <si>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</si>
  <si>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</si>
  <si>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</si>
  <si>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</si>
  <si>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</si>
  <si>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</si>
  <si>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</si>
  <si>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</si>
  <si>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</si>
  <si>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</si>
  <si>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</si>
  <si>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</si>
  <si>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</si>
  <si>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</si>
  <si>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</si>
  <si>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</si>
  <si>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</si>
  <si>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</si>
  <si>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</si>
  <si>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</si>
  <si>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</si>
  <si>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</si>
  <si>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</si>
  <si>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</si>
  <si>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</si>
  <si>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</si>
  <si>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</si>
  <si>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</si>
  <si>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</si>
  <si>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</si>
  <si>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</si>
  <si>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</si>
  <si>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</si>
  <si>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</si>
  <si>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</si>
  <si>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</si>
  <si>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</si>
  <si>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</si>
  <si>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</si>
  <si>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</si>
  <si>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</si>
  <si>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</si>
  <si>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</si>
  <si>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</si>
  <si>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</si>
  <si>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</si>
  <si>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</si>
  <si>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</si>
  <si>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</si>
  <si>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</si>
  <si>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</si>
  <si>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</si>
  <si>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</si>
  <si>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</si>
  <si>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</si>
  <si>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</si>
  <si>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</si>
  <si>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</si>
  <si>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</si>
  <si>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</si>
  <si>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</si>
  <si>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</si>
  <si>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</si>
  <si>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</si>
  <si>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</si>
  <si>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</si>
  <si>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</si>
  <si>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</si>
  <si>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</si>
  <si>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</si>
  <si>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</si>
  <si>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</si>
  <si>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</si>
  <si>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</si>
  <si>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</si>
  <si>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</si>
  <si>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</si>
  <si>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</si>
  <si>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</si>
  <si>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</si>
  <si>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</si>
  <si>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</si>
  <si>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</si>
  <si>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</si>
  <si>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</si>
  <si>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</si>
  <si>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</si>
  <si>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</si>
  <si>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</si>
  <si>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</si>
  <si>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</si>
  <si>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</si>
  <si>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</si>
  <si>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</si>
  <si>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</si>
  <si>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</si>
  <si>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</si>
  <si>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</si>
  <si>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</si>
  <si>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</si>
  <si>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</si>
  <si>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</si>
  <si>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</si>
  <si>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</si>
  <si>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</si>
  <si>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</si>
  <si>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</si>
  <si>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</si>
  <si>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</si>
  <si>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</si>
  <si>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</si>
  <si>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</si>
  <si>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</si>
  <si>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</si>
  <si>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</si>
  <si>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</si>
  <si>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</si>
  <si>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</si>
  <si>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</si>
  <si>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</si>
  <si>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</si>
  <si>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</si>
  <si>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</si>
  <si>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</si>
  <si>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</si>
  <si>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</si>
  <si>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</si>
  <si>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</si>
  <si>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</si>
  <si>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</si>
  <si>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</si>
  <si>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</si>
  <si>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</si>
  <si>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</si>
  <si>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</si>
  <si>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</si>
  <si>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</si>
  <si>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</si>
  <si>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</si>
  <si>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</si>
  <si>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</si>
  <si>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</si>
  <si>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</si>
  <si>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</si>
  <si>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</si>
  <si>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</si>
  <si>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</si>
  <si>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</si>
  <si>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</si>
  <si>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</si>
  <si>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</si>
  <si>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</si>
  <si>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</si>
  <si>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</si>
  <si>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</si>
  <si>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</si>
  <si>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</si>
  <si>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</si>
  <si>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</si>
  <si>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</si>
  <si>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</si>
  <si>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</si>
  <si>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</si>
  <si>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</si>
  <si>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</si>
  <si>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</si>
  <si>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</si>
  <si>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</si>
  <si>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</si>
  <si>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</si>
  <si>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</si>
  <si>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</si>
  <si>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</si>
  <si>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</si>
  <si>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</si>
  <si>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</si>
  <si>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</si>
  <si>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</si>
  <si>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</si>
  <si>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</si>
  <si>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</si>
  <si>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</si>
  <si>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</si>
  <si>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</si>
  <si>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</si>
  <si>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</si>
  <si>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</si>
  <si>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</si>
  <si>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</si>
  <si>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</si>
  <si>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</si>
  <si>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</si>
  <si>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</si>
  <si>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</si>
  <si>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</si>
  <si>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</si>
  <si>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</si>
  <si>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</si>
  <si>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</si>
  <si>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</si>
  <si>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</si>
  <si>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</si>
  <si>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</si>
  <si>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</si>
  <si>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</si>
  <si>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</si>
  <si>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</si>
  <si>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</si>
  <si>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</si>
  <si>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</si>
  <si>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</si>
  <si>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</si>
  <si>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</si>
  <si>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</si>
  <si>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</si>
  <si>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</si>
  <si>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</si>
  <si>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</si>
  <si>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</si>
  <si>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</si>
  <si>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</si>
  <si>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</si>
  <si>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</si>
  <si>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</si>
  <si>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</si>
  <si>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</si>
  <si>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</si>
  <si>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</si>
  <si>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</si>
  <si>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</si>
  <si>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</si>
  <si>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</si>
  <si>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</si>
  <si>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</si>
  <si>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</si>
  <si>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</si>
  <si>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</si>
  <si>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</si>
  <si>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</si>
  <si>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</si>
  <si>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</si>
  <si>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</si>
  <si>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</si>
  <si>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</si>
  <si>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</si>
  <si>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</si>
  <si>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</si>
  <si>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</si>
  <si>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</si>
  <si>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</si>
  <si>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</si>
  <si>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</si>
  <si>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</si>
  <si>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</si>
  <si>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</si>
  <si>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</si>
  <si>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</si>
  <si>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</si>
  <si>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</si>
  <si>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</si>
  <si>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</si>
  <si>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</si>
  <si>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</si>
  <si>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</si>
  <si>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</si>
  <si>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</si>
  <si>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</si>
  <si>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</si>
  <si>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</si>
  <si>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</si>
  <si>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</si>
  <si>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</si>
  <si>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</si>
  <si>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</si>
  <si>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</si>
  <si>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</si>
  <si>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</si>
  <si>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</si>
  <si>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</si>
  <si>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</si>
  <si>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</si>
  <si>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</si>
  <si>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</si>
  <si>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</si>
  <si>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</si>
  <si>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</si>
  <si>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</si>
  <si>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</si>
  <si>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</si>
  <si>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</si>
  <si>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</si>
  <si>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</si>
  <si>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</si>
  <si>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</si>
  <si>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</si>
  <si>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</si>
  <si>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</si>
  <si>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</si>
  <si>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</si>
  <si>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</si>
  <si>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</si>
  <si>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</si>
  <si>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</si>
  <si>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</si>
  <si>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</si>
  <si>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</si>
  <si>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</si>
  <si>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</si>
  <si>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</si>
  <si>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</si>
  <si>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</si>
  <si>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</si>
  <si>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</si>
  <si>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</si>
  <si>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</si>
  <si>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</si>
  <si>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</si>
  <si>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</si>
  <si>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</si>
  <si>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</si>
  <si>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</si>
  <si>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</si>
  <si>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</si>
  <si>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</si>
  <si>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</si>
  <si>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</si>
  <si>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</si>
  <si>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</si>
  <si>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</si>
  <si>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</si>
  <si>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</si>
  <si>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</si>
  <si>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</si>
  <si>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</si>
  <si>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</si>
  <si>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</si>
  <si>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</si>
  <si>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</si>
  <si>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</si>
  <si>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</si>
  <si>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</si>
  <si>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</si>
  <si>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</si>
  <si>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</si>
  <si>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</si>
  <si>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</si>
  <si>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</si>
  <si>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</si>
  <si>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</si>
  <si>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</si>
  <si>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</si>
  <si>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</si>
  <si>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</si>
  <si>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</si>
  <si>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</si>
  <si>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</si>
  <si>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</si>
  <si>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</si>
  <si>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</si>
  <si>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</si>
  <si>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</si>
  <si>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</si>
  <si>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</si>
  <si>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</si>
  <si>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</si>
  <si>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</si>
  <si>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</si>
  <si>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</si>
  <si>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</si>
  <si>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</si>
  <si>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</si>
  <si>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</si>
  <si>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</si>
  <si>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</si>
  <si>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</si>
  <si>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</si>
  <si>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</si>
  <si>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</si>
  <si>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</si>
  <si>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</si>
  <si>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</si>
  <si>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</si>
  <si>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</si>
  <si>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</si>
  <si>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</si>
  <si>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</si>
  <si>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</si>
  <si>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</si>
  <si>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</si>
  <si>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</si>
  <si>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</si>
  <si>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</si>
  <si>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</si>
  <si>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</si>
  <si>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</si>
  <si>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</si>
  <si>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</si>
  <si>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</si>
  <si>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</si>
  <si>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</si>
  <si>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</si>
  <si>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</si>
  <si>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</si>
  <si>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</si>
  <si>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</si>
  <si>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</si>
  <si>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</si>
  <si>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</si>
  <si>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</si>
  <si>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</si>
  <si>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</si>
  <si>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</si>
  <si>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</si>
  <si>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</si>
  <si>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</si>
  <si>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</si>
  <si>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</si>
  <si>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</si>
  <si>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</si>
  <si>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</si>
  <si>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</si>
  <si>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</si>
  <si>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</si>
  <si>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</si>
  <si>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</si>
  <si>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</si>
  <si>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</si>
  <si>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</si>
  <si>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</si>
  <si>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</si>
  <si>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</si>
  <si>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</si>
  <si>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</si>
  <si>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</si>
  <si>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</si>
  <si>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</si>
  <si>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</si>
  <si>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</si>
  <si>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</si>
  <si>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</si>
  <si>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</si>
  <si>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</si>
  <si>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</si>
  <si>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</si>
  <si>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</si>
  <si>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</si>
  <si>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</si>
  <si>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</si>
  <si>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</si>
  <si>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</si>
  <si>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</si>
  <si>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</si>
  <si>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</si>
  <si>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</si>
  <si>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</si>
  <si>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</si>
  <si>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</si>
  <si>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</si>
  <si>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</si>
  <si>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</si>
  <si>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</si>
  <si>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</si>
  <si>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</si>
  <si>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</si>
  <si>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</si>
  <si>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</si>
  <si>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</si>
  <si>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</si>
  <si>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</si>
  <si>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</si>
  <si>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</si>
  <si>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</si>
  <si>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</si>
  <si>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</si>
  <si>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</si>
  <si>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</si>
  <si>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</si>
  <si>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</si>
  <si>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</si>
  <si>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</si>
  <si>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</si>
  <si>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</si>
  <si>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</si>
  <si>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</si>
  <si>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</si>
  <si>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</si>
  <si>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</si>
  <si>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</si>
  <si>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</si>
  <si>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</si>
  <si>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</si>
  <si>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</si>
  <si>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</si>
  <si>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</si>
  <si>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</si>
  <si>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</si>
  <si>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</si>
  <si>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</si>
  <si>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</si>
  <si>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</si>
  <si>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</si>
  <si>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</si>
  <si>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</si>
  <si>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</si>
  <si>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</si>
  <si>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</si>
  <si>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</si>
  <si>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</si>
  <si>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</si>
  <si>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</si>
  <si>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</si>
  <si>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</si>
  <si>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</si>
  <si>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</si>
  <si>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</si>
  <si>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</si>
  <si>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</si>
  <si>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</si>
  <si>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</si>
  <si>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</si>
  <si>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</si>
  <si>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</si>
  <si>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</si>
  <si>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</si>
  <si>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</si>
  <si>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</si>
  <si>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</si>
  <si>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</si>
  <si>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</si>
  <si>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</si>
  <si>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</si>
  <si>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</si>
  <si>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</si>
  <si>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</si>
  <si>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</si>
  <si>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</si>
  <si>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</si>
  <si>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</si>
  <si>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</si>
  <si>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</si>
  <si>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</si>
  <si>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</si>
  <si>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</si>
  <si>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</si>
  <si>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</si>
  <si>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</si>
  <si>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</si>
  <si>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</si>
  <si>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</si>
  <si>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</si>
  <si>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</si>
  <si>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</si>
  <si>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</si>
  <si>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</si>
  <si>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</si>
  <si>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</si>
  <si>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</si>
  <si>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</si>
  <si>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</si>
  <si>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</si>
  <si>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</si>
  <si>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</si>
  <si>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</si>
  <si>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</si>
  <si>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</si>
  <si>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</si>
  <si>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</si>
  <si>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</si>
  <si>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</si>
  <si>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</si>
  <si>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</si>
  <si>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</si>
  <si>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</si>
  <si>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</si>
  <si>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</si>
  <si>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</si>
  <si>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</si>
  <si>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</si>
  <si>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</si>
  <si>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</si>
  <si>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</si>
  <si>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</si>
  <si>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</si>
  <si>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</si>
  <si>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</si>
  <si>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</si>
  <si>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</si>
  <si>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</si>
  <si>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</si>
  <si>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</si>
  <si>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</si>
  <si>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</si>
  <si>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</si>
  <si>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</si>
  <si>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</si>
  <si>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</si>
  <si>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</si>
  <si>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</si>
  <si>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</si>
  <si>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</si>
  <si>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</si>
  <si>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</si>
  <si>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</si>
  <si>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</si>
  <si>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</si>
  <si>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</si>
  <si>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</si>
  <si>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</si>
  <si>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</si>
  <si>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</si>
  <si>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</si>
  <si>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</si>
  <si>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</si>
  <si>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</si>
  <si>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</si>
  <si>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</si>
  <si>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</si>
  <si>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</si>
  <si>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</si>
  <si>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</si>
  <si>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</si>
  <si>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</si>
  <si>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</si>
  <si>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</si>
  <si>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</si>
  <si>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</si>
  <si>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</si>
  <si>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</si>
  <si>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</si>
  <si>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</si>
  <si>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</si>
  <si>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</si>
  <si>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</si>
  <si>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</si>
  <si>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</si>
  <si>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</si>
  <si>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</si>
  <si>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</si>
  <si>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</si>
  <si>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</si>
  <si>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</si>
  <si>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</si>
  <si>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</si>
  <si>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</si>
  <si>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</si>
  <si>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</si>
  <si>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</si>
  <si>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</si>
  <si>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</si>
  <si>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</si>
  <si>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</si>
  <si>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</si>
  <si>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</si>
  <si>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</si>
  <si>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</si>
  <si>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</si>
  <si>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</si>
  <si>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</si>
  <si>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</si>
  <si>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</si>
  <si>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</si>
  <si>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</si>
  <si>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</si>
  <si>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</si>
  <si>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</si>
  <si>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</si>
  <si>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</si>
  <si>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</si>
  <si>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</si>
  <si>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</si>
  <si>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</si>
  <si>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</si>
  <si>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</si>
  <si>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</si>
  <si>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</si>
  <si>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</si>
  <si>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</si>
  <si>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</si>
  <si>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</si>
  <si>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</si>
  <si>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</si>
  <si>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</si>
  <si>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</si>
  <si>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</si>
  <si>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</si>
  <si>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</si>
  <si>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</si>
  <si>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</si>
  <si>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</si>
  <si>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</si>
  <si>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</si>
  <si>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</si>
  <si>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</si>
  <si>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</si>
  <si>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</si>
  <si>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</si>
  <si>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</si>
  <si>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</si>
  <si>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</si>
  <si>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</si>
  <si>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</si>
  <si>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</si>
  <si>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</si>
  <si>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</si>
  <si>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</si>
  <si>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</si>
  <si>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</si>
  <si>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</si>
  <si>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</si>
  <si>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</si>
  <si>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</si>
  <si>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</si>
  <si>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</si>
  <si>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</si>
  <si>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</si>
  <si>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</si>
  <si>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</si>
  <si>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</si>
  <si>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</si>
  <si>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</si>
  <si>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</si>
  <si>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</si>
  <si>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</si>
  <si>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</si>
  <si>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</si>
  <si>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</si>
  <si>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</si>
  <si>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</si>
  <si>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</si>
  <si>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</si>
  <si>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</si>
  <si>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</si>
  <si>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</si>
  <si>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</si>
  <si>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</si>
  <si>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</si>
  <si>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</si>
  <si>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</si>
  <si>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</si>
  <si>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</si>
  <si>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</si>
  <si>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</si>
  <si>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</si>
  <si>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</si>
  <si>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</si>
  <si>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</si>
  <si>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</si>
  <si>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</si>
  <si>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</si>
  <si>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</si>
  <si>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</si>
  <si>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</si>
  <si>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</si>
  <si>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</si>
  <si>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</si>
  <si>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</si>
  <si>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</si>
  <si>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</si>
  <si>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</si>
  <si>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</si>
  <si>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</si>
  <si>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</si>
  <si>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</si>
  <si>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</si>
  <si>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</si>
  <si>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</si>
  <si>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</si>
  <si>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</si>
  <si>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</si>
  <si>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</si>
  <si>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</si>
  <si>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</si>
  <si>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</si>
  <si>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</si>
  <si>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</si>
  <si>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</si>
  <si>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</si>
  <si>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</si>
  <si>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</si>
  <si>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</si>
  <si>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</si>
  <si>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</si>
  <si>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</si>
  <si>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</si>
  <si>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</si>
  <si>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</si>
  <si>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</si>
  <si>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</si>
  <si>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</si>
  <si>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</si>
  <si>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</si>
  <si>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</si>
  <si>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</si>
  <si>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</si>
  <si>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</si>
  <si>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</si>
  <si>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</si>
  <si>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</si>
  <si>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</si>
  <si>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</si>
  <si>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</si>
  <si>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</si>
  <si>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</si>
  <si>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</si>
  <si>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</si>
  <si>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</si>
  <si>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</si>
  <si>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</si>
  <si>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</si>
  <si>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</si>
  <si>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</si>
  <si>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</si>
  <si>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</si>
  <si>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</si>
  <si>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</si>
  <si>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</si>
  <si>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</si>
  <si>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</si>
  <si>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</si>
  <si>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</si>
  <si>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</si>
  <si>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</si>
  <si>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</si>
  <si>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</si>
  <si>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</si>
  <si>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</si>
  <si>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</si>
  <si>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</si>
  <si>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</si>
  <si>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</si>
  <si>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</si>
  <si>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</si>
  <si>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</si>
  <si>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</si>
  <si>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</si>
  <si>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</si>
  <si>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</si>
  <si>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</si>
  <si>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</si>
  <si>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</si>
  <si>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</si>
  <si>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</si>
  <si>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</si>
  <si>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</si>
  <si>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</si>
  <si>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</si>
  <si>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</si>
  <si>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</si>
  <si>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</si>
  <si>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</si>
  <si>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</si>
  <si>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</si>
  <si>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</si>
  <si>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</si>
  <si>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</si>
  <si>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</si>
  <si>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</si>
  <si>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</si>
  <si>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</si>
  <si>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</si>
  <si>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</si>
  <si>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</si>
  <si>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</si>
  <si>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</si>
  <si>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</si>
  <si>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</si>
  <si>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</si>
  <si>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</si>
  <si>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</si>
  <si>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</si>
  <si>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</si>
  <si>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</si>
  <si>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</si>
  <si>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</si>
  <si>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</si>
  <si>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</si>
  <si>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</si>
  <si>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</si>
  <si>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</si>
  <si>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</si>
  <si>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</si>
  <si>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</si>
  <si>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</si>
  <si>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</si>
  <si>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</si>
  <si>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</si>
  <si>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</si>
  <si>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</si>
  <si>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</si>
  <si>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</si>
  <si>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</si>
  <si>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</si>
  <si>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</si>
  <si>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</si>
  <si>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</si>
  <si>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</si>
  <si>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</si>
  <si>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</si>
  <si>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</si>
  <si>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</si>
  <si>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</si>
  <si>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</si>
  <si>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</si>
  <si>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</si>
  <si>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</si>
  <si>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</si>
  <si>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</si>
  <si>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</si>
  <si>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</si>
  <si>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</si>
  <si>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</si>
  <si>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</si>
  <si>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</si>
  <si>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</si>
  <si>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</si>
  <si>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</si>
  <si>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</si>
  <si>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</si>
  <si>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</si>
  <si>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</si>
  <si>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</si>
  <si>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</si>
  <si>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</si>
  <si>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</si>
  <si>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</si>
  <si>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</si>
  <si>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</si>
  <si>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</si>
  <si>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</si>
  <si>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</si>
  <si>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</si>
  <si>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</si>
  <si>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</si>
  <si>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</si>
  <si>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</si>
  <si>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</si>
  <si>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</si>
  <si>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</si>
  <si>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</si>
  <si>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</si>
  <si>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</si>
  <si>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</si>
  <si>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</si>
  <si>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</si>
  <si>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</si>
  <si>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</si>
  <si>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</si>
  <si>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</si>
  <si>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</si>
  <si>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</si>
  <si>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</si>
  <si>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</si>
  <si>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</si>
  <si>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</si>
  <si>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</si>
  <si>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</si>
  <si>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</si>
  <si>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</si>
  <si>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</si>
  <si>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</si>
  <si>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</si>
  <si>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</si>
  <si>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</si>
  <si>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</si>
  <si>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</si>
  <si>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</si>
  <si>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</si>
  <si>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</si>
  <si>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</si>
  <si>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</si>
  <si>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</si>
  <si>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</si>
  <si>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</si>
  <si>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</si>
  <si>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</si>
  <si>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</si>
  <si>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</si>
  <si>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</si>
  <si>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</si>
  <si>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</si>
  <si>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</si>
  <si>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</si>
  <si>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</si>
  <si>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</si>
  <si>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</si>
  <si>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</si>
  <si>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</si>
  <si>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</si>
  <si>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</si>
  <si>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</si>
  <si>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</si>
  <si>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</si>
  <si>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</si>
  <si>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</si>
  <si>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</si>
  <si>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</si>
  <si>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</si>
  <si>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</si>
  <si>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</si>
  <si>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</si>
  <si>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</si>
  <si>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</si>
  <si>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</si>
  <si>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</si>
  <si>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</si>
  <si>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</si>
  <si>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</si>
  <si>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</si>
  <si>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</si>
  <si>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</si>
  <si>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</si>
  <si>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</si>
  <si>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</si>
  <si>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</si>
  <si>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</si>
  <si>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</si>
  <si>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</si>
  <si>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</si>
  <si>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</si>
  <si>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</si>
  <si>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</si>
  <si>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</si>
  <si>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</si>
  <si>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</si>
  <si>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</si>
  <si>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</si>
  <si>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</si>
  <si>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</si>
  <si>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</si>
  <si>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</si>
  <si>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</si>
  <si>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</si>
  <si>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</si>
  <si>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</si>
  <si>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</si>
  <si>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</si>
  <si>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</si>
  <si>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</si>
  <si>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</si>
  <si>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</si>
  <si>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</si>
  <si>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</si>
  <si>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</si>
  <si>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</si>
  <si>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</si>
  <si>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</si>
  <si>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</si>
  <si>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</si>
  <si>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</si>
  <si>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</si>
  <si>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</si>
  <si>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</si>
  <si>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</si>
  <si>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</si>
  <si>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</si>
  <si>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</si>
  <si>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</si>
  <si>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</si>
  <si>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</si>
  <si>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</si>
  <si>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</si>
  <si>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</si>
  <si>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</si>
  <si>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</si>
  <si>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</si>
  <si>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</si>
  <si>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</si>
  <si>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</si>
  <si>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</si>
  <si>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</si>
  <si>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</si>
  <si>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</si>
  <si>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</si>
  <si>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</si>
  <si>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</si>
  <si>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</si>
  <si>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</si>
  <si>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</si>
  <si>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</si>
  <si>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</si>
  <si>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</si>
  <si>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</si>
  <si>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</si>
  <si>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</si>
  <si>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</si>
  <si>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</si>
  <si>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</si>
  <si>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</si>
  <si>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</si>
  <si>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</si>
  <si>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</si>
  <si>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</si>
  <si>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</si>
  <si>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</si>
  <si>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</si>
  <si>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</si>
  <si>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</si>
  <si>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</si>
  <si>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</si>
  <si>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</si>
  <si>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</si>
  <si>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</si>
  <si>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</si>
  <si>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</si>
  <si>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</si>
  <si>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</si>
  <si>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</si>
  <si>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</si>
  <si>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</si>
  <si>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</si>
  <si>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</si>
  <si>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</si>
  <si>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</si>
  <si>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</si>
  <si>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</si>
  <si>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</si>
  <si>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</si>
  <si>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</si>
  <si>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</si>
  <si>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</si>
  <si>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</si>
  <si>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</si>
  <si>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</si>
  <si>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</si>
  <si>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</si>
  <si>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</si>
  <si>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</si>
  <si>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</si>
  <si>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</si>
  <si>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</si>
  <si>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</si>
  <si>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</si>
  <si>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</si>
  <si>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</si>
  <si>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</si>
  <si>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</si>
  <si>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</si>
  <si>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</si>
  <si>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</si>
  <si>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</si>
  <si>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</si>
  <si>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</si>
  <si>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</si>
  <si>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</si>
  <si>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</si>
  <si>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</si>
  <si>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</si>
  <si>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</si>
  <si>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</si>
  <si>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</si>
  <si>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</si>
  <si>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</si>
  <si>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</si>
  <si>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</si>
  <si>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</si>
  <si>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</si>
  <si>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</si>
  <si>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</si>
  <si>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</si>
  <si>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</si>
  <si>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</si>
  <si>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</si>
  <si>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</si>
  <si>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</si>
  <si>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</si>
  <si>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</si>
  <si>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</si>
  <si>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</si>
  <si>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</si>
  <si>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</si>
  <si>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</si>
  <si>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</si>
  <si>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</si>
  <si>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</si>
  <si>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</si>
  <si>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</si>
  <si>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</si>
  <si>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</si>
  <si>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</si>
  <si>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</si>
  <si>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</si>
  <si>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</si>
  <si>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</si>
  <si>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</si>
  <si>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</si>
  <si>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</si>
  <si>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</si>
  <si>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</si>
  <si>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</si>
  <si>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</si>
  <si>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</si>
  <si>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</si>
  <si>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</si>
  <si>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</si>
  <si>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</si>
  <si>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</si>
  <si>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</si>
  <si>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</si>
  <si>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</si>
  <si>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</si>
  <si>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</si>
  <si>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</si>
  <si>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</si>
  <si>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</si>
  <si>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</si>
  <si>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</si>
  <si>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</si>
  <si>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</si>
  <si>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</si>
  <si>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</si>
  <si>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</si>
  <si>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</si>
  <si>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</si>
  <si>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</si>
  <si>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</si>
  <si>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</si>
  <si>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</si>
  <si>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</si>
  <si>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</si>
  <si>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</si>
  <si>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</si>
  <si>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</si>
  <si>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</si>
  <si>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</si>
  <si>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</si>
  <si>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</si>
  <si>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</si>
  <si>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</si>
  <si>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</si>
  <si>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</si>
  <si>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</si>
  <si>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</si>
  <si>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</si>
  <si>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</si>
  <si>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</si>
  <si>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</si>
  <si>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</si>
  <si>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</si>
  <si>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</si>
  <si>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</si>
  <si>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</si>
  <si>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</si>
  <si>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</si>
  <si>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</si>
  <si>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</si>
  <si>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</si>
  <si>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</si>
  <si>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</si>
  <si>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</si>
  <si>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</si>
  <si>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</si>
  <si>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</si>
  <si>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</si>
  <si>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</si>
  <si>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</si>
  <si>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</si>
  <si>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</si>
  <si>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</si>
  <si>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</si>
  <si>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</si>
  <si>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</si>
  <si>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</si>
  <si>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</si>
  <si>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</si>
  <si>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</si>
  <si>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</si>
  <si>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</si>
  <si>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</si>
  <si>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</si>
  <si>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</si>
  <si>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</si>
  <si>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</si>
  <si>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</si>
  <si>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</si>
  <si>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</si>
  <si>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</si>
  <si>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</si>
  <si>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</si>
  <si>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</si>
  <si>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</si>
  <si>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</si>
  <si>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</si>
  <si>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</si>
  <si>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</si>
  <si>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</si>
  <si>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</si>
  <si>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</si>
  <si>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</si>
  <si>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</si>
  <si>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</si>
  <si>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</si>
  <si>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</si>
  <si>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</si>
  <si>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</si>
  <si>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</si>
  <si>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</si>
  <si>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</si>
  <si>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</si>
  <si>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</si>
  <si>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</si>
  <si>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</si>
  <si>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</si>
  <si>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</si>
  <si>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</si>
  <si>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</si>
  <si>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</si>
  <si>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</si>
  <si>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</si>
  <si>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</si>
  <si>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</si>
  <si>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</si>
  <si>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</si>
  <si>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</si>
  <si>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</si>
  <si>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</si>
  <si>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</si>
  <si>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</si>
  <si>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</si>
  <si>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</si>
  <si>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</si>
  <si>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</si>
  <si>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</si>
  <si>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</si>
  <si>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</si>
  <si>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</si>
  <si>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</si>
  <si>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</si>
  <si>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</si>
  <si>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</si>
  <si>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</si>
  <si>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</si>
  <si>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</si>
  <si>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</si>
  <si>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</si>
  <si>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</si>
  <si>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</si>
  <si>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</si>
  <si>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</si>
  <si>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</si>
  <si>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</si>
  <si>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</si>
  <si>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</si>
  <si>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</si>
  <si>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</si>
  <si>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</si>
  <si>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</si>
  <si>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</si>
  <si>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</si>
  <si>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</si>
  <si>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</si>
  <si>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</si>
  <si>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</si>
  <si>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</si>
  <si>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</si>
  <si>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</si>
  <si>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</si>
  <si>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</si>
  <si>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</si>
  <si>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</si>
  <si>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</si>
  <si>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</si>
  <si>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</si>
  <si>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</si>
  <si>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</si>
  <si>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</si>
  <si>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</si>
  <si>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</si>
  <si>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</si>
  <si>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</si>
  <si>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</si>
  <si>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</si>
  <si>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</si>
  <si>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</si>
  <si>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</si>
  <si>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</si>
  <si>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</si>
  <si>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</si>
  <si>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</si>
  <si>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</si>
  <si>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</si>
  <si>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</si>
  <si>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</si>
  <si>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</si>
  <si>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</si>
  <si>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</si>
  <si>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</si>
  <si>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</si>
  <si>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</si>
  <si>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</si>
  <si>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</si>
  <si>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</si>
  <si>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</si>
  <si>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</si>
  <si>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</si>
  <si>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</si>
  <si>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</si>
  <si>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</si>
  <si>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</si>
  <si>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</si>
  <si>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</si>
  <si>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</si>
  <si>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</si>
  <si>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</si>
  <si>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</si>
  <si>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</si>
  <si>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</si>
  <si>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</si>
  <si>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</si>
  <si>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</si>
  <si>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</si>
  <si>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</si>
  <si>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</si>
  <si>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</si>
  <si>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</si>
  <si>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</si>
  <si>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</si>
  <si>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</si>
  <si>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</si>
  <si>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</si>
  <si>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</si>
  <si>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</si>
  <si>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</si>
  <si>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</si>
  <si>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</si>
  <si>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</si>
  <si>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</si>
  <si>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</si>
  <si>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</si>
  <si>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</si>
  <si>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</si>
  <si>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</si>
  <si>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</si>
  <si>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</si>
  <si>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</si>
  <si>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</si>
  <si>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</si>
  <si>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</si>
  <si>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</si>
  <si>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</si>
  <si>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</si>
  <si>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</si>
  <si>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</si>
  <si>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</si>
  <si>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</si>
  <si>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</si>
  <si>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</si>
  <si>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</si>
  <si>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</si>
  <si>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</si>
  <si>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</si>
  <si>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</si>
  <si>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</si>
  <si>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</si>
  <si>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</si>
  <si>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</si>
  <si>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</si>
  <si>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</si>
  <si>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</si>
  <si>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</si>
  <si>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</si>
  <si>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</si>
  <si>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</si>
  <si>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</si>
  <si>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</si>
  <si>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</si>
  <si>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</si>
  <si>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</si>
  <si>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</si>
  <si>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</si>
  <si>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</si>
  <si>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</si>
  <si>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</si>
  <si>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</si>
  <si>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</si>
  <si>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</si>
  <si>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</si>
  <si>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</si>
  <si>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</si>
  <si>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</si>
  <si>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</si>
  <si>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</si>
  <si>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</si>
  <si>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</si>
  <si>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</si>
  <si>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</si>
  <si>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</si>
  <si>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</si>
  <si>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</si>
  <si>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</si>
  <si>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</si>
  <si>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</si>
  <si>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</si>
  <si>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</si>
  <si>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</si>
  <si>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</si>
  <si>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</si>
  <si>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</si>
  <si>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</si>
  <si>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</si>
  <si>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</si>
  <si>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</si>
  <si>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</si>
  <si>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</si>
  <si>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</si>
  <si>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</si>
  <si>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</si>
  <si>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</si>
  <si>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</si>
  <si>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</si>
  <si>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</si>
  <si>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</si>
  <si>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</si>
  <si>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</si>
  <si>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</si>
  <si>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</si>
  <si>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</si>
  <si>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</si>
  <si>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</si>
  <si>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</si>
  <si>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</si>
  <si>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</si>
  <si>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</si>
  <si>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</si>
  <si>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</si>
  <si>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</si>
  <si>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</si>
  <si>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</si>
  <si>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</si>
  <si>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</si>
  <si>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</si>
  <si>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</si>
  <si>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</si>
  <si>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</si>
  <si>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</si>
  <si>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</si>
  <si>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</si>
  <si>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</si>
  <si>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</si>
  <si>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</si>
  <si>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</si>
  <si>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</si>
  <si>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</si>
  <si>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</si>
  <si>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</si>
  <si>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</si>
  <si>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</si>
  <si>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</si>
  <si>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</si>
  <si>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</si>
  <si>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</si>
  <si>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</si>
  <si>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</si>
  <si>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</si>
  <si>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</si>
  <si>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</si>
  <si>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</si>
  <si>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</si>
  <si>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</si>
  <si>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</si>
  <si>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</si>
  <si>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</si>
  <si>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</si>
  <si>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</si>
  <si>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</si>
  <si>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</si>
  <si>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</si>
  <si>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</si>
  <si>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</si>
  <si>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</si>
  <si>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</si>
  <si>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</si>
  <si>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</si>
  <si>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</si>
  <si>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</si>
  <si>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</si>
  <si>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</si>
  <si>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</si>
  <si>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</si>
  <si>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</si>
  <si>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</si>
  <si>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</si>
  <si>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</si>
  <si>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</si>
  <si>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</si>
  <si>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</si>
  <si>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</si>
  <si>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</si>
  <si>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</si>
  <si>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</si>
  <si>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</si>
  <si>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</si>
  <si>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</si>
  <si>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</si>
  <si>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</si>
  <si>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</si>
  <si>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</si>
  <si>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</si>
  <si>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</si>
  <si>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</si>
  <si>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</si>
  <si>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</si>
  <si>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</si>
  <si>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</si>
  <si>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</si>
  <si>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</si>
  <si>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</si>
  <si>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</si>
  <si>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</si>
  <si>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</si>
  <si>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</si>
  <si>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</si>
  <si>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</si>
  <si>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</si>
  <si>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</si>
  <si>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</si>
  <si>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</si>
  <si>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</si>
  <si>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</si>
  <si>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</si>
  <si>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</si>
  <si>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</si>
  <si>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</si>
  <si>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</si>
  <si>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</si>
  <si>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</si>
  <si>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</si>
  <si>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</si>
  <si>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</si>
  <si>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</si>
  <si>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</si>
  <si>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</si>
  <si>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</si>
  <si>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</si>
  <si>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</si>
  <si>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</si>
  <si>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</si>
  <si>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</si>
  <si>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</si>
  <si>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</si>
  <si>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</si>
  <si>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</si>
  <si>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</si>
  <si>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</si>
  <si>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</si>
  <si>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</si>
  <si>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</si>
  <si>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</si>
  <si>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</si>
  <si>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</si>
  <si>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</si>
  <si>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</si>
  <si>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</si>
  <si>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</si>
  <si>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</si>
  <si>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</si>
  <si>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</si>
  <si>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</si>
  <si>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</si>
  <si>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</si>
  <si>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</si>
  <si>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</si>
  <si>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</si>
  <si>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</si>
  <si>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</si>
  <si>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</si>
  <si>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</si>
  <si>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</si>
  <si>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</si>
  <si>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</si>
  <si>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</si>
  <si>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</si>
  <si>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</si>
  <si>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</si>
  <si>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</si>
  <si>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</si>
  <si>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</si>
  <si>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</si>
  <si>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</si>
  <si>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</si>
  <si>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</si>
  <si>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</si>
  <si>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</si>
  <si>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</si>
  <si>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</si>
  <si>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</si>
  <si>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</si>
  <si>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</si>
  <si>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</si>
  <si>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</si>
  <si>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</si>
  <si>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</si>
  <si>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</si>
  <si>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</si>
  <si>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</si>
  <si>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</si>
  <si>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</si>
  <si>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</si>
  <si>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</si>
  <si>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</si>
  <si>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</si>
  <si>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</si>
  <si>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</si>
  <si>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</si>
  <si>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</si>
  <si>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</si>
  <si>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</si>
  <si>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</si>
  <si>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</si>
  <si>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</si>
  <si>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</si>
  <si>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</si>
  <si>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</si>
  <si>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</si>
  <si>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</si>
  <si>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</si>
  <si>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</si>
  <si>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</si>
  <si>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</si>
  <si>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</si>
  <si>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</si>
  <si>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</si>
  <si>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</si>
  <si>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</si>
  <si>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</si>
  <si>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</si>
  <si>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</si>
  <si>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</si>
  <si>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</si>
  <si>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</si>
  <si>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</si>
  <si>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</si>
  <si>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</si>
  <si>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</si>
  <si>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</si>
  <si>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</si>
  <si>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</si>
  <si>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</si>
  <si>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</si>
  <si>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</si>
  <si>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</si>
  <si>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</si>
  <si>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</si>
  <si>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</si>
  <si>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</si>
  <si>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</si>
  <si>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</si>
  <si>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</si>
  <si>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</si>
  <si>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</si>
  <si>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</si>
  <si>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</si>
  <si>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</si>
  <si>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</si>
  <si>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</si>
  <si>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</si>
  <si>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</si>
  <si>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</si>
  <si>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</si>
  <si>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</si>
  <si>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</si>
  <si>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</si>
  <si>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</si>
  <si>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</si>
  <si>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</si>
  <si>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</si>
  <si>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</si>
  <si>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</si>
  <si>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</si>
  <si>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</si>
  <si>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</si>
  <si>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</si>
  <si>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</si>
  <si>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</si>
  <si>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</si>
  <si>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</si>
  <si>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</si>
  <si>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</si>
  <si>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</si>
  <si>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</si>
  <si>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</si>
  <si>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</si>
  <si>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</si>
  <si>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</si>
  <si>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</si>
  <si>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</si>
  <si>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</si>
  <si>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</si>
  <si>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</si>
  <si>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</si>
  <si>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</si>
  <si>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</si>
  <si>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</si>
  <si>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</si>
  <si>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</si>
  <si>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</si>
  <si>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</si>
  <si>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</si>
  <si>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</si>
  <si>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</si>
  <si>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</si>
  <si>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</si>
  <si>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</si>
  <si>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</si>
  <si>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</si>
  <si>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</si>
  <si>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</si>
  <si>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</si>
  <si>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</si>
  <si>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</si>
  <si>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</si>
  <si>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</si>
  <si>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</si>
  <si>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</si>
  <si>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</si>
  <si>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</si>
  <si>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</si>
  <si>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</si>
  <si>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</si>
  <si>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</si>
  <si>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</si>
  <si>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</si>
  <si>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</si>
  <si>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</si>
  <si>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</si>
  <si>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</si>
  <si>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</si>
  <si>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</si>
  <si>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</si>
  <si>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</si>
  <si>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</si>
  <si>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</si>
  <si>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</si>
  <si>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</si>
  <si>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</si>
  <si>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</si>
  <si>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</si>
  <si>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</si>
  <si>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</si>
  <si>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</si>
  <si>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</si>
  <si>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</si>
  <si>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</si>
  <si>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</si>
  <si>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</si>
  <si>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</si>
  <si>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</si>
  <si>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</si>
  <si>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</si>
  <si>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</si>
  <si>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</si>
  <si>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</si>
  <si>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</si>
  <si>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</si>
  <si>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</si>
  <si>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</si>
  <si>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</si>
  <si>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</si>
  <si>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</si>
  <si>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</si>
  <si>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</si>
  <si>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</si>
  <si>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</si>
  <si>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</si>
  <si>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</si>
  <si>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</si>
  <si>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</si>
  <si>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</si>
  <si>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</si>
  <si>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</si>
  <si>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</si>
  <si>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</si>
  <si>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</si>
  <si>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</si>
  <si>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</si>
  <si>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</si>
  <si>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</si>
  <si>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</si>
  <si>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</si>
  <si>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</si>
  <si>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</si>
  <si>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</si>
  <si>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</si>
  <si>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</si>
  <si>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</si>
  <si>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</si>
  <si>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</si>
  <si>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</si>
  <si>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</si>
  <si>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</si>
  <si>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</si>
  <si>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</si>
  <si>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</si>
  <si>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</si>
  <si>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</si>
  <si>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</si>
  <si>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</si>
  <si>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</si>
  <si>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</si>
  <si>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</si>
  <si>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</si>
  <si>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</si>
  <si>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</si>
  <si>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</si>
  <si>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</si>
  <si>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</si>
  <si>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</si>
  <si>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</si>
  <si>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</si>
  <si>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</si>
  <si>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</si>
  <si>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</si>
  <si>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</si>
  <si>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</si>
  <si>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</si>
  <si>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</si>
  <si>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</si>
  <si>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</si>
  <si>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</si>
  <si>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</si>
  <si>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</si>
  <si>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</si>
  <si>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</si>
  <si>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</si>
  <si>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</si>
  <si>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</si>
  <si>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</si>
  <si>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</si>
  <si>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</si>
  <si>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</si>
  <si>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</si>
  <si>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</si>
  <si>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</si>
  <si>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</si>
  <si>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</si>
  <si>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</si>
  <si>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</si>
  <si>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</si>
  <si>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</si>
  <si>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</si>
  <si>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</si>
  <si>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</si>
  <si>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</si>
  <si>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</si>
  <si>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</si>
  <si>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</si>
  <si>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</si>
  <si>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</si>
  <si>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</si>
  <si>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</si>
  <si>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</si>
  <si>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</si>
  <si>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</si>
  <si>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</si>
  <si>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</si>
  <si>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</si>
  <si>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</si>
  <si>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</si>
  <si>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</si>
  <si>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</si>
  <si>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</si>
  <si>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</si>
  <si>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</si>
  <si>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</si>
  <si>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</si>
  <si>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</si>
  <si>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</si>
  <si>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</si>
  <si>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</si>
  <si>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</si>
  <si>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</si>
  <si>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</si>
  <si>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</si>
  <si>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</si>
  <si>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</si>
  <si>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</si>
  <si>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</si>
  <si>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</si>
  <si>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</si>
  <si>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</si>
  <si>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</si>
  <si>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</si>
  <si>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</si>
  <si>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</si>
  <si>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</si>
  <si>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</si>
  <si>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</si>
  <si>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</si>
  <si>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</si>
  <si>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</si>
  <si>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</si>
  <si>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</si>
  <si>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</si>
  <si>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</si>
  <si>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</si>
  <si>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</si>
  <si>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</si>
  <si>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</si>
  <si>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</si>
  <si>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</si>
  <si>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</si>
  <si>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</si>
  <si>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</si>
  <si>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</si>
  <si>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</si>
  <si>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</si>
  <si>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</si>
  <si>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</si>
  <si>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</si>
  <si>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</si>
  <si>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</si>
  <si>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</si>
  <si>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</si>
  <si>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</si>
  <si>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</si>
  <si>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</si>
  <si>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</si>
  <si>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</si>
  <si>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</si>
  <si>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</si>
  <si>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</si>
  <si>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</si>
  <si>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</si>
  <si>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</si>
  <si>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</si>
  <si>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</si>
  <si>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</si>
  <si>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</si>
  <si>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</si>
  <si>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</si>
  <si>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</si>
  <si>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</si>
  <si>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</si>
  <si>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</si>
  <si>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</si>
  <si>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</si>
  <si>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</si>
  <si>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</si>
  <si>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</si>
  <si>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</si>
  <si>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</si>
  <si>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</si>
  <si>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</si>
  <si>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</si>
  <si>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</si>
  <si>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</si>
  <si>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</si>
  <si>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</si>
  <si>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</si>
  <si>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</si>
  <si>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</si>
  <si>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</si>
  <si>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</si>
  <si>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</si>
  <si>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</si>
  <si>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</si>
  <si>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</si>
  <si>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</si>
  <si>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</si>
  <si>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</si>
  <si>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</si>
  <si>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</si>
  <si>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</si>
  <si>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</si>
  <si>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</si>
  <si>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</si>
  <si>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</si>
  <si>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</si>
  <si>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</si>
  <si>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</si>
  <si>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</si>
  <si>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</si>
  <si>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</si>
  <si>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</si>
  <si>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</si>
  <si>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</si>
  <si>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</si>
  <si>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</si>
  <si>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</si>
  <si>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</si>
  <si>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</si>
  <si>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</si>
  <si>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</si>
  <si>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</si>
  <si>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</si>
  <si>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</si>
  <si>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</si>
  <si>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</si>
  <si>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</si>
  <si>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</si>
  <si>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</si>
  <si>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</si>
  <si>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</si>
  <si>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</si>
  <si>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</si>
  <si>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</si>
  <si>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</si>
  <si>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</si>
  <si>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</si>
  <si>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</si>
  <si>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</si>
  <si>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</si>
  <si>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</si>
  <si>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</si>
  <si>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</si>
  <si>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</si>
  <si>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</si>
  <si>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</si>
  <si>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</si>
  <si>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</si>
  <si>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</si>
  <si>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</si>
  <si>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</si>
  <si>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</si>
  <si>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</si>
  <si>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</si>
  <si>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</si>
  <si>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</si>
  <si>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</si>
  <si>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</si>
  <si>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</si>
  <si>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</si>
  <si>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</si>
  <si>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</si>
  <si>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</si>
  <si>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</si>
  <si>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</si>
  <si>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</si>
  <si>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</si>
  <si>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</si>
  <si>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</si>
  <si>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</si>
  <si>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</si>
  <si>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</si>
  <si>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</si>
  <si>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</si>
  <si>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</si>
  <si>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</si>
  <si>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</si>
  <si>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</si>
  <si>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</si>
  <si>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</si>
  <si>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</si>
  <si>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</si>
  <si>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</si>
  <si>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</si>
  <si>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</si>
  <si>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</si>
  <si>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</si>
  <si>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</si>
  <si>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</si>
  <si>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</si>
  <si>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</si>
  <si>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</si>
  <si>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</si>
  <si>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</si>
  <si>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</si>
  <si>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</si>
  <si>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</si>
  <si>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</si>
  <si>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</si>
  <si>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</si>
  <si>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</si>
  <si>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</si>
  <si>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</si>
  <si>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</si>
  <si>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</si>
  <si>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</si>
  <si>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</si>
  <si>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</si>
  <si>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</si>
  <si>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</si>
  <si>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</si>
  <si>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</si>
  <si>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</si>
  <si>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</si>
  <si>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</si>
  <si>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</si>
  <si>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</si>
  <si>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</si>
  <si>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</si>
  <si>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</si>
  <si>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</si>
  <si>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</si>
  <si>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</si>
  <si>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</si>
  <si>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</si>
  <si>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</si>
  <si>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</si>
  <si>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</si>
  <si>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</si>
  <si>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</si>
  <si>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</si>
  <si>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</si>
  <si>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</si>
  <si>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</si>
  <si>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</si>
  <si>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</si>
  <si>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</si>
  <si>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</si>
  <si>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</si>
  <si>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</si>
  <si>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</si>
  <si>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</si>
  <si>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</si>
  <si>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</si>
  <si>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</si>
  <si>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</si>
  <si>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</si>
  <si>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</si>
  <si>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</si>
  <si>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</si>
  <si>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</si>
  <si>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</si>
  <si>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</si>
  <si>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</si>
  <si>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</si>
  <si>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</si>
  <si>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</si>
  <si>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</si>
  <si>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</si>
  <si>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</si>
  <si>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</si>
  <si>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</si>
  <si>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</si>
  <si>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</si>
  <si>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</si>
  <si>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</si>
  <si>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</si>
  <si>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</si>
  <si>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</si>
  <si>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</si>
  <si>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</si>
  <si>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</si>
  <si>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</si>
  <si>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</si>
  <si>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</si>
  <si>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</si>
  <si>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</si>
  <si>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</si>
  <si>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</si>
  <si>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</si>
  <si>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</si>
  <si>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</si>
  <si>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</si>
  <si>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</si>
  <si>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</si>
  <si>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</si>
  <si>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</si>
  <si>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</si>
  <si>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</si>
  <si>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</si>
  <si>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</si>
  <si>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</si>
  <si>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</si>
  <si>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</si>
  <si>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</si>
  <si>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</si>
  <si>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</si>
  <si>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</si>
  <si>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</si>
  <si>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</si>
  <si>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</si>
  <si>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</si>
  <si>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</si>
  <si>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</si>
  <si>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</si>
  <si>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</si>
  <si>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</si>
  <si>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</si>
  <si>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</si>
  <si>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</si>
  <si>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</si>
  <si>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</si>
  <si>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</si>
  <si>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</si>
  <si>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</si>
  <si>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</si>
  <si>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</si>
  <si>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</si>
  <si>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</si>
  <si>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</si>
  <si>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</si>
  <si>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</si>
  <si>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</si>
  <si>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</si>
  <si>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</si>
  <si>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</si>
  <si>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</si>
  <si>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</si>
  <si>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</si>
  <si>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</si>
  <si>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</si>
  <si>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</si>
  <si>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</si>
  <si>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</si>
  <si>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</si>
  <si>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</si>
  <si>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</si>
  <si>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</si>
  <si>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</si>
  <si>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</si>
  <si>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</si>
  <si>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</si>
  <si>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</si>
  <si>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</si>
  <si>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</si>
  <si>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</si>
  <si>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</si>
  <si>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</si>
  <si>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</si>
  <si>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</si>
  <si>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</si>
  <si>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</si>
  <si>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</si>
  <si>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</si>
  <si>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</si>
  <si>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</si>
  <si>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</si>
  <si>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</si>
  <si>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</si>
  <si>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</si>
  <si>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</si>
  <si>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</si>
  <si>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</si>
  <si>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</si>
  <si>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</si>
  <si>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</si>
  <si>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</si>
  <si>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</si>
  <si>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</si>
  <si>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</si>
  <si>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</si>
  <si>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</si>
  <si>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</si>
  <si>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</si>
  <si>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</si>
  <si>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</si>
  <si>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</si>
  <si>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</si>
  <si>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</si>
  <si>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</si>
  <si>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</si>
  <si>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</si>
  <si>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</si>
  <si>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</si>
  <si>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</si>
  <si>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</si>
  <si>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</si>
  <si>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</si>
  <si>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</si>
  <si>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</si>
  <si>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</si>
  <si>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</si>
  <si>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</si>
  <si>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</si>
  <si>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</si>
  <si>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</si>
  <si>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</si>
  <si>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</si>
  <si>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</si>
  <si>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</si>
  <si>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</si>
  <si>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</si>
  <si>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</si>
  <si>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</si>
  <si>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</si>
  <si>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</si>
  <si>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</si>
  <si>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</si>
  <si>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</si>
  <si>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</si>
  <si>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</si>
  <si>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</si>
  <si>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</si>
  <si>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</si>
  <si>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</si>
  <si>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</si>
  <si>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</si>
  <si>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</si>
  <si>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</si>
  <si>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</si>
  <si>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</si>
  <si>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</si>
  <si>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</si>
  <si>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</si>
  <si>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</si>
  <si>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</si>
  <si>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</si>
  <si>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</si>
  <si>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</si>
  <si>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</si>
  <si>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</si>
  <si>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</si>
  <si>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</si>
  <si>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</si>
  <si>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</si>
  <si>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</si>
  <si>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</si>
  <si>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</si>
  <si>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</si>
  <si>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</si>
  <si>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</si>
  <si>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</si>
  <si>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</si>
  <si>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</si>
  <si>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</si>
  <si>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</si>
  <si>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</si>
  <si>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</si>
  <si>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</si>
  <si>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</si>
  <si>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</si>
  <si>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</si>
  <si>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</si>
  <si>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</si>
  <si>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</si>
  <si>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</si>
  <si>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</si>
  <si>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</si>
  <si>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</si>
  <si>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</si>
  <si>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</si>
  <si>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</si>
  <si>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</si>
  <si>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</si>
  <si>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</si>
  <si>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</si>
  <si>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</si>
  <si>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</si>
  <si>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</si>
  <si>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</si>
  <si>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</si>
  <si>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</si>
  <si>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</si>
  <si>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</si>
  <si>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</si>
  <si>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</si>
  <si>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</si>
  <si>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</si>
  <si>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</si>
  <si>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</si>
  <si>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</si>
  <si>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</si>
  <si>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</si>
  <si>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</si>
  <si>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</si>
  <si>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</si>
  <si>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</si>
  <si>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</si>
  <si>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</si>
  <si>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</si>
  <si>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</si>
  <si>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</si>
  <si>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</si>
  <si>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</si>
  <si>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</si>
  <si>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</si>
  <si>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</si>
  <si>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</si>
  <si>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</si>
  <si>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</si>
  <si>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</si>
  <si>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</si>
  <si>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</si>
  <si>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</si>
  <si>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</si>
  <si>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</si>
  <si>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</si>
  <si>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</si>
  <si>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</si>
  <si>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</si>
  <si>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</si>
  <si>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</si>
  <si>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</si>
  <si>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</si>
  <si>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</si>
  <si>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</si>
  <si>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</si>
  <si>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</si>
  <si>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</si>
  <si>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</si>
  <si>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</si>
  <si>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</si>
  <si>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</si>
  <si>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</si>
  <si>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</si>
  <si>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</si>
  <si>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</si>
  <si>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</si>
  <si>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</si>
  <si>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</si>
  <si>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</si>
  <si>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</si>
  <si>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</si>
  <si>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</si>
  <si>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</si>
  <si>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</si>
  <si>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</si>
  <si>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</si>
  <si>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</si>
  <si>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</si>
  <si>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</si>
  <si>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</si>
  <si>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</si>
  <si>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</si>
  <si>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</si>
  <si>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</si>
  <si>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</si>
  <si>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</si>
  <si>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</si>
  <si>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</si>
  <si>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</si>
  <si>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</si>
  <si>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</si>
  <si>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</si>
  <si>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</si>
  <si>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</si>
  <si>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</si>
  <si>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</si>
  <si>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</si>
  <si>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</si>
  <si>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</si>
  <si>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</si>
  <si>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</si>
  <si>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</si>
  <si>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</si>
  <si>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</si>
  <si>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</si>
  <si>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</si>
  <si>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</si>
  <si>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</si>
  <si>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</si>
  <si>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</si>
  <si>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</si>
  <si>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</si>
  <si>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</si>
  <si>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</si>
  <si>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</si>
  <si>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</si>
  <si>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</si>
  <si>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</si>
  <si>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</si>
  <si>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</si>
  <si>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</si>
  <si>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</si>
  <si>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</si>
  <si>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</si>
  <si>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</si>
  <si>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</si>
  <si>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</si>
  <si>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</si>
  <si>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</si>
  <si>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</si>
  <si>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</si>
  <si>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</si>
  <si>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</si>
  <si>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</si>
  <si>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</si>
  <si>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</si>
  <si>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</si>
  <si>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</si>
  <si>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</si>
  <si>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</si>
  <si>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</si>
  <si>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</si>
  <si>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</si>
  <si>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</si>
  <si>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</si>
  <si>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</si>
  <si>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</si>
  <si>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</si>
  <si>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</si>
  <si>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</si>
  <si>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</si>
  <si>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</si>
  <si>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</si>
  <si>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</si>
  <si>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</si>
  <si>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</si>
  <si>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</si>
  <si>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</si>
  <si>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</si>
  <si>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</si>
  <si>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</si>
  <si>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</si>
  <si>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</si>
  <si>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</si>
  <si>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</si>
  <si>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</si>
  <si>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</si>
  <si>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</si>
  <si>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</si>
  <si>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</si>
  <si>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</si>
  <si>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</si>
  <si>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</si>
  <si>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</si>
  <si>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</si>
  <si>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</si>
  <si>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</si>
  <si>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</si>
  <si>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</si>
  <si>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</si>
  <si>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</si>
  <si>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</si>
  <si>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</si>
  <si>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</si>
  <si>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</si>
  <si>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</si>
  <si>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</si>
  <si>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</si>
  <si>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</si>
  <si>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</si>
  <si>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</si>
  <si>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</si>
  <si>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</si>
  <si>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</si>
  <si>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</si>
  <si>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</si>
  <si>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</si>
  <si>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</si>
  <si>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</si>
  <si>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</si>
  <si>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</si>
  <si>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</si>
  <si>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</si>
  <si>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</si>
  <si>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</si>
  <si>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</si>
  <si>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</si>
  <si>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</si>
  <si>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</si>
  <si>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</si>
  <si>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</si>
  <si>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</si>
  <si>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</si>
  <si>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</si>
  <si>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</si>
  <si>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</si>
  <si>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</si>
  <si>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</si>
  <si>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</si>
  <si>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</si>
  <si>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</si>
  <si>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</si>
  <si>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</si>
  <si>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</si>
  <si>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</si>
  <si>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</si>
  <si>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</si>
  <si>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</si>
  <si>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</si>
  <si>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</si>
  <si>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</si>
  <si>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</si>
  <si>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</si>
  <si>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</si>
  <si>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</si>
  <si>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</si>
  <si>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</si>
  <si>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</si>
  <si>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</si>
  <si>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</si>
  <si>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</si>
  <si>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</si>
  <si>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</si>
  <si>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</si>
  <si>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</si>
  <si>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</si>
  <si>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</si>
  <si>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</si>
  <si>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</si>
  <si>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</si>
  <si>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</si>
  <si>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</si>
  <si>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</si>
  <si>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</si>
  <si>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</si>
  <si>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</si>
  <si>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</si>
  <si>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</si>
  <si>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</si>
  <si>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</si>
  <si>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</si>
  <si>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</si>
  <si>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</si>
  <si>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</si>
  <si>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</si>
  <si>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</si>
  <si>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</si>
  <si>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</si>
  <si>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</si>
  <si>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</si>
  <si>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</si>
  <si>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</si>
  <si>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</si>
  <si>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</si>
  <si>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</si>
  <si>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</si>
  <si>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</si>
  <si>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</si>
  <si>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</si>
  <si>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</si>
  <si>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</si>
  <si>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</si>
  <si>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</si>
  <si>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</si>
  <si>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</si>
  <si>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</si>
  <si>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</si>
  <si>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</si>
  <si>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</si>
  <si>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</si>
  <si>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</si>
  <si>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</si>
  <si>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</si>
  <si>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</si>
  <si>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</si>
  <si>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</si>
  <si>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</si>
  <si>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</si>
  <si>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</si>
  <si>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</si>
  <si>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</si>
  <si>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</si>
  <si>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</si>
  <si>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</si>
  <si>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</si>
  <si>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</si>
  <si>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</si>
  <si>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</si>
  <si>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</si>
  <si>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</si>
  <si>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</si>
  <si>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</si>
  <si>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</si>
  <si>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</si>
  <si>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</si>
  <si>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</si>
  <si>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</si>
  <si>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</si>
  <si>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</si>
  <si>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</si>
  <si>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</si>
  <si>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</si>
  <si>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</si>
  <si>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</si>
  <si>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</si>
  <si>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</si>
  <si>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</si>
  <si>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</si>
  <si>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</si>
  <si>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</si>
  <si>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</si>
  <si>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</si>
  <si>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</si>
  <si>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</si>
  <si>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</si>
  <si>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</si>
  <si>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</si>
  <si>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</si>
  <si>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</si>
  <si>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</si>
  <si>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</si>
  <si>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</si>
  <si>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</si>
  <si>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</si>
  <si>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</si>
  <si>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</si>
  <si>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</si>
  <si>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</si>
  <si>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</si>
  <si>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</si>
  <si>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</si>
  <si>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</si>
  <si>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</si>
  <si>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</si>
  <si>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</si>
  <si>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</si>
  <si>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</si>
  <si>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</si>
  <si>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</si>
  <si>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</si>
  <si>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</si>
  <si>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</si>
  <si>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</si>
  <si>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</si>
  <si>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</si>
  <si>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</si>
  <si>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</si>
  <si>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</si>
  <si>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</si>
  <si>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</si>
  <si>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</si>
  <si>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</si>
  <si>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</si>
  <si>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</si>
  <si>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</si>
  <si>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</si>
  <si>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</si>
  <si>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</si>
  <si>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</si>
  <si>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</si>
  <si>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</si>
  <si>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</si>
  <si>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</si>
  <si>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</si>
  <si>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</si>
  <si>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</si>
  <si>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</si>
  <si>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</si>
  <si>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</si>
  <si>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</si>
  <si>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</si>
  <si>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</si>
  <si>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</si>
  <si>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</si>
  <si>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</si>
  <si>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</si>
  <si>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</si>
  <si>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</si>
  <si>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</si>
  <si>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</si>
  <si>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</si>
  <si>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</si>
  <si>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</si>
  <si>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</si>
  <si>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</si>
  <si>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</si>
  <si>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</si>
  <si>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</si>
  <si>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</si>
  <si>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</si>
  <si>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</si>
  <si>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</si>
  <si>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</si>
  <si>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</si>
  <si>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</si>
  <si>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</si>
  <si>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</si>
  <si>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</si>
  <si>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</si>
  <si>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</si>
  <si>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</si>
  <si>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</si>
  <si>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</si>
  <si>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</si>
  <si>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</si>
  <si>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</si>
  <si>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</si>
  <si>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</si>
  <si>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</si>
  <si>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</si>
  <si>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</si>
  <si>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</si>
  <si>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</si>
  <si>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</si>
  <si>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</si>
  <si>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</si>
  <si>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</si>
  <si>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</si>
  <si>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</si>
  <si>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</si>
  <si>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</si>
  <si>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</si>
  <si>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</si>
  <si>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</si>
  <si>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</si>
  <si>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</si>
  <si>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</si>
  <si>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</si>
  <si>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</si>
  <si>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</si>
  <si>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</si>
  <si>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</si>
  <si>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</si>
  <si>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</si>
  <si>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</si>
  <si>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</si>
  <si>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</si>
  <si>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</si>
  <si>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</si>
  <si>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</si>
  <si>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</si>
  <si>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</si>
  <si>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</si>
  <si>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</si>
  <si>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</si>
  <si>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</si>
  <si>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</si>
  <si>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</si>
  <si>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</si>
  <si>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</si>
  <si>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</si>
  <si>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</si>
  <si>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</si>
  <si>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</si>
  <si>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</si>
  <si>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</si>
  <si>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</si>
  <si>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</si>
  <si>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</si>
  <si>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</si>
  <si>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</si>
  <si>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</si>
  <si>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</si>
  <si>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</si>
  <si>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</si>
  <si>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</si>
  <si>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</si>
  <si>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</si>
  <si>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</si>
  <si>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</si>
  <si>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</si>
  <si>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</si>
  <si>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</si>
  <si>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</si>
  <si>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</si>
  <si>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</si>
  <si>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</si>
  <si>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</si>
  <si>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</si>
  <si>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</si>
  <si>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</si>
  <si>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</si>
  <si>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</si>
  <si>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</si>
  <si>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</si>
  <si>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</si>
  <si>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</si>
  <si>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</si>
  <si>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</si>
  <si>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</si>
  <si>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</si>
  <si>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</si>
  <si>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</si>
  <si>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</si>
  <si>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</si>
  <si>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</si>
  <si>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</si>
  <si>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</si>
  <si>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</si>
  <si>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</si>
  <si>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</si>
  <si>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</si>
  <si>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</si>
  <si>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</si>
  <si>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</si>
  <si>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</si>
  <si>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</si>
  <si>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</si>
  <si>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</si>
  <si>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</si>
  <si>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</si>
  <si>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</si>
  <si>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</si>
  <si>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</si>
  <si>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</si>
  <si>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</si>
  <si>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</si>
  <si>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</si>
  <si>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</si>
  <si>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</si>
  <si>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</si>
  <si>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</si>
  <si>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</si>
  <si>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</si>
  <si>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</si>
  <si>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</si>
  <si>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</si>
  <si>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</si>
  <si>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</si>
  <si>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</si>
  <si>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</si>
  <si>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</si>
  <si>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</si>
  <si>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</si>
  <si>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</si>
  <si>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</si>
  <si>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</si>
  <si>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</si>
  <si>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</si>
  <si>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</si>
  <si>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</si>
  <si>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</si>
  <si>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</si>
  <si>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</si>
  <si>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</si>
  <si>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</si>
  <si>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</si>
  <si>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</si>
  <si>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</si>
  <si>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</si>
  <si>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</si>
  <si>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</si>
  <si>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</si>
  <si>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</si>
  <si>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</si>
  <si>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</si>
  <si>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</si>
  <si>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</si>
  <si>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</si>
  <si>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</si>
  <si>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</si>
  <si>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</si>
  <si>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</si>
  <si>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</si>
  <si>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</si>
  <si>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</si>
  <si>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</si>
  <si>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</si>
  <si>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</si>
  <si>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</si>
  <si>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</si>
  <si>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</si>
  <si>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</si>
  <si>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</si>
  <si>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</si>
  <si>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</si>
  <si>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</si>
  <si>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</si>
  <si>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</si>
  <si>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</si>
  <si>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</si>
  <si>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</si>
  <si>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</si>
  <si>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</si>
  <si>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</si>
  <si>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</si>
  <si>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</si>
  <si>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</si>
  <si>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</si>
  <si>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</si>
  <si>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</si>
  <si>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</si>
  <si>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</si>
  <si>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</si>
  <si>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</si>
  <si>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</si>
  <si>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</si>
  <si>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</si>
  <si>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</si>
  <si>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</si>
  <si>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</si>
  <si>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</si>
  <si>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</si>
  <si>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</si>
  <si>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</si>
  <si>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</si>
  <si>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</si>
  <si>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</si>
  <si>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</si>
  <si>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</si>
  <si>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</si>
  <si>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</si>
  <si>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</si>
  <si>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</si>
  <si>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</si>
  <si>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</si>
  <si>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</si>
  <si>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</si>
  <si>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</si>
  <si>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</si>
  <si>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</si>
  <si>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</si>
  <si>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</si>
  <si>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</si>
  <si>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</si>
  <si>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</si>
  <si>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</si>
  <si>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</si>
  <si>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</si>
  <si>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</si>
  <si>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</si>
  <si>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</si>
  <si>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</si>
  <si>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</si>
  <si>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</si>
  <si>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</si>
  <si>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</si>
  <si>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</si>
  <si>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</si>
  <si>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</si>
  <si>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</si>
  <si>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</si>
  <si>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</si>
  <si>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</si>
  <si>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</si>
  <si>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</si>
  <si>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</si>
  <si>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</si>
  <si>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</si>
  <si>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</si>
  <si>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</si>
  <si>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</si>
  <si>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</si>
  <si>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</si>
  <si>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</si>
  <si>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</si>
  <si>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</si>
  <si>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</si>
  <si>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</si>
  <si>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</si>
  <si>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</si>
  <si>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</si>
  <si>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</si>
  <si>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</si>
  <si>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</si>
  <si>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</si>
  <si>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</si>
  <si>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</si>
  <si>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</si>
  <si>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</si>
  <si>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</si>
  <si>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</si>
  <si>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</si>
  <si>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</si>
  <si>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</si>
  <si>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</si>
  <si>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</si>
  <si>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</si>
  <si>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</si>
  <si>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</si>
  <si>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</si>
  <si>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</si>
  <si>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</si>
  <si>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</si>
  <si>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</si>
  <si>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</si>
  <si>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</si>
  <si>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</si>
  <si>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</si>
  <si>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</si>
  <si>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</si>
  <si>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</si>
  <si>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</si>
  <si>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</si>
  <si>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</si>
  <si>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</si>
  <si>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</si>
  <si>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</si>
  <si>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</si>
  <si>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</si>
  <si>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</si>
  <si>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</si>
  <si>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</si>
  <si>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</si>
  <si>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</si>
  <si>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</si>
  <si>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</si>
  <si>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</si>
  <si>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</si>
  <si>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</si>
  <si>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</si>
  <si>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</si>
  <si>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</si>
  <si>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</si>
  <si>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</si>
  <si>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</si>
  <si>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</si>
  <si>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</si>
  <si>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</si>
  <si>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</si>
  <si>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</si>
  <si>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</si>
  <si>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</si>
  <si>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</si>
  <si>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</si>
  <si>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</si>
  <si>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</si>
  <si>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</si>
  <si>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</si>
  <si>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</si>
  <si>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</si>
  <si>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</si>
  <si>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</si>
  <si>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</si>
  <si>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</si>
  <si>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</si>
  <si>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</si>
  <si>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</si>
  <si>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</si>
  <si>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</si>
  <si>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</si>
  <si>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</si>
  <si>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</si>
  <si>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</si>
  <si>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</si>
  <si>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</si>
  <si>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</si>
  <si>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</si>
  <si>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</si>
  <si>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</si>
  <si>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</si>
  <si>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</si>
  <si>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</si>
  <si>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</si>
  <si>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</si>
  <si>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</si>
  <si>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</si>
  <si>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</si>
  <si>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</si>
  <si>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</si>
  <si>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</si>
  <si>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</si>
  <si>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</si>
  <si>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</si>
  <si>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</si>
  <si>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</si>
  <si>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</si>
  <si>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</si>
  <si>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</si>
  <si>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</si>
  <si>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</si>
  <si>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</si>
  <si>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</si>
  <si>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</si>
  <si>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</si>
  <si>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</si>
  <si>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</si>
  <si>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</si>
  <si>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</si>
  <si>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</si>
  <si>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</si>
  <si>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</si>
  <si>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</si>
  <si>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</si>
  <si>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</si>
  <si>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</si>
  <si>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</si>
  <si>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</si>
  <si>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</si>
  <si>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</si>
  <si>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</si>
  <si>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</si>
  <si>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</si>
  <si>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</si>
  <si>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</si>
  <si>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</si>
  <si>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</si>
  <si>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</si>
  <si>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</si>
  <si>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</si>
  <si>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</si>
  <si>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</si>
  <si>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</si>
  <si>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</si>
  <si>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</si>
  <si>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</si>
  <si>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</si>
  <si>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</si>
  <si>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</si>
  <si>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</si>
  <si>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</si>
  <si>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</si>
  <si>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</si>
  <si>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</si>
  <si>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</si>
  <si>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</si>
  <si>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</si>
  <si>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</si>
  <si>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</si>
  <si>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</si>
  <si>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</si>
  <si>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</si>
  <si>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</si>
  <si>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</si>
  <si>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</si>
  <si>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</si>
  <si>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</si>
  <si>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</si>
  <si>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</si>
  <si>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</si>
  <si>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</si>
  <si>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</si>
  <si>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</si>
  <si>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</si>
  <si>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</si>
  <si>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</si>
  <si>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</si>
  <si>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</si>
  <si>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</si>
  <si>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</si>
  <si>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</si>
  <si>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</si>
  <si>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</si>
  <si>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</si>
  <si>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</si>
  <si>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</si>
  <si>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</si>
  <si>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</si>
  <si>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</si>
  <si>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</si>
  <si>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</si>
  <si>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</si>
  <si>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</si>
  <si>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</si>
  <si>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</si>
  <si>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</si>
  <si>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</si>
  <si>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</si>
  <si>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</si>
  <si>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</si>
  <si>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</si>
  <si>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</si>
  <si>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</si>
  <si>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</si>
  <si>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</si>
  <si>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</si>
  <si>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</si>
  <si>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</si>
  <si>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</si>
  <si>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</si>
  <si>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</si>
  <si>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</si>
  <si>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</si>
  <si>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</si>
  <si>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</si>
  <si>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</si>
  <si>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</si>
  <si>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</si>
  <si>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</si>
  <si>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</si>
  <si>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</si>
  <si>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</si>
  <si>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</si>
  <si>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</si>
  <si>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</si>
  <si>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</si>
  <si>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</si>
  <si>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</si>
  <si>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</si>
  <si>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</si>
  <si>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</si>
  <si>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</si>
  <si>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</si>
  <si>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</si>
  <si>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</si>
  <si>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</si>
  <si>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</si>
  <si>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</si>
  <si>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</si>
  <si>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</si>
  <si>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</si>
  <si>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</si>
  <si>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</si>
  <si>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</si>
  <si>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</si>
  <si>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</si>
  <si>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</si>
  <si>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</si>
  <si>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</si>
  <si>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</si>
  <si>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</si>
  <si>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</si>
  <si>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</si>
  <si>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</si>
  <si>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</si>
  <si>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</si>
  <si>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</si>
  <si>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</si>
  <si>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</si>
  <si>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</si>
  <si>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</si>
  <si>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</si>
  <si>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</si>
  <si>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</si>
  <si>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</si>
  <si>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</si>
  <si>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</si>
  <si>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</si>
  <si>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</si>
  <si>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</si>
  <si>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</si>
  <si>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</si>
  <si>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</si>
  <si>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</si>
  <si>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</si>
  <si>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</si>
  <si>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</si>
  <si>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</si>
  <si>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</si>
  <si>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</si>
  <si>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</si>
  <si>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</si>
  <si>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</si>
  <si>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</si>
  <si>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</si>
  <si>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</si>
  <si>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</si>
  <si>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</si>
  <si>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</si>
  <si>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</si>
  <si>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</si>
  <si>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</si>
  <si>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</si>
  <si>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</si>
  <si>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</si>
  <si>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</si>
  <si>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</si>
  <si>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</si>
  <si>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</si>
  <si>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</si>
  <si>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</si>
  <si>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</si>
  <si>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</si>
  <si>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</si>
  <si>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</si>
  <si>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</si>
  <si>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</si>
  <si>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</si>
  <si>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</si>
  <si>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</si>
  <si>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</si>
  <si>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</si>
  <si>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</si>
  <si>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</si>
  <si>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</si>
  <si>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</si>
  <si>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</si>
  <si>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</si>
  <si>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</si>
  <si>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</si>
  <si>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</si>
  <si>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</si>
  <si>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</si>
  <si>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</si>
  <si>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</si>
  <si>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</si>
  <si>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</si>
  <si>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</si>
  <si>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</si>
  <si>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</si>
  <si>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</si>
  <si>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</si>
  <si>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</si>
  <si>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</si>
  <si>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</si>
  <si>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</si>
  <si>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</si>
  <si>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</si>
  <si>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</si>
  <si>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</si>
  <si>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</si>
  <si>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</si>
  <si>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</si>
  <si>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</si>
  <si>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</si>
  <si>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</si>
  <si>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</si>
  <si>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</si>
  <si>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</si>
  <si>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</si>
  <si>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</si>
  <si>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</si>
  <si>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</si>
  <si>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</si>
  <si>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</si>
  <si>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</si>
  <si>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</si>
  <si>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</si>
  <si>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</si>
  <si>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</si>
  <si>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</si>
  <si>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</si>
  <si>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</si>
  <si>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</si>
  <si>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</si>
  <si>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</si>
  <si>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</si>
  <si>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</si>
  <si>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</si>
  <si>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</si>
  <si>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</si>
  <si>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</si>
  <si>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</si>
  <si>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</si>
  <si>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</si>
  <si>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</si>
  <si>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</si>
  <si>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</si>
  <si>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</si>
  <si>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</si>
  <si>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</si>
  <si>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</si>
  <si>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</si>
  <si>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</si>
  <si>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</si>
  <si>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</si>
  <si>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</si>
  <si>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</si>
  <si>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</si>
  <si>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</si>
  <si>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</si>
  <si>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</si>
  <si>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</si>
  <si>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</si>
  <si>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</si>
  <si>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</si>
  <si>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</si>
  <si>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</si>
  <si>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</si>
  <si>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</si>
  <si>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</si>
  <si>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</si>
  <si>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</si>
  <si>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</si>
  <si>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</si>
  <si>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</si>
  <si>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</si>
  <si>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</si>
  <si>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</si>
  <si>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</si>
  <si>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</si>
  <si>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</si>
  <si>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</si>
  <si>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</si>
  <si>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</si>
  <si>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</si>
  <si>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</si>
  <si>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</si>
  <si>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</si>
  <si>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</si>
  <si>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</si>
  <si>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</si>
  <si>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</si>
  <si>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</si>
  <si>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</si>
  <si>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</si>
  <si>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</si>
  <si>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</si>
  <si>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</si>
  <si>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</si>
  <si>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</si>
  <si>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</si>
  <si>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</si>
  <si>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</si>
  <si>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</si>
  <si>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</si>
  <si>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</si>
  <si>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</si>
  <si>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</si>
  <si>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</si>
  <si>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</si>
  <si>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</si>
  <si>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</si>
  <si>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</si>
  <si>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</si>
  <si>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</si>
  <si>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</si>
  <si>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</si>
  <si>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</si>
  <si>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</si>
  <si>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</si>
  <si>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</si>
  <si>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</si>
  <si>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</si>
  <si>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</si>
  <si>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</si>
  <si>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</si>
  <si>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</si>
  <si>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</si>
  <si>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</si>
  <si>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</si>
  <si>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</si>
  <si>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</si>
  <si>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</si>
  <si>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</si>
  <si>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</si>
  <si>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</si>
  <si>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</si>
  <si>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</si>
  <si>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</si>
  <si>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</si>
  <si>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</si>
  <si>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</si>
  <si>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</si>
  <si>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</si>
  <si>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</si>
  <si>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</si>
  <si>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</si>
  <si>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</si>
  <si>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</si>
  <si>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</si>
  <si>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</si>
  <si>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</si>
  <si>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</si>
  <si>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</si>
  <si>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</si>
  <si>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</si>
  <si>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</si>
  <si>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</si>
  <si>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</si>
  <si>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</si>
  <si>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</si>
  <si>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</si>
  <si>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</si>
  <si>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</si>
  <si>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</si>
  <si>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</si>
  <si>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</si>
  <si>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</si>
  <si>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</si>
  <si>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</si>
  <si>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</si>
  <si>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</si>
  <si>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</si>
  <si>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</si>
  <si>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</si>
  <si>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</si>
  <si>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</si>
  <si>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</si>
  <si>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</si>
  <si>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</si>
  <si>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</si>
  <si>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</si>
  <si>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</si>
  <si>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</si>
  <si>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</si>
  <si>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</si>
  <si>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</si>
  <si>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</si>
  <si>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</si>
  <si>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</si>
  <si>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</si>
  <si>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</si>
  <si>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</si>
  <si>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</si>
  <si>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</si>
  <si>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</si>
  <si>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</si>
  <si>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</si>
  <si>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</si>
  <si>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</si>
  <si>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</si>
  <si>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</si>
  <si>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</si>
  <si>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</si>
  <si>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</si>
  <si>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</si>
  <si>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</si>
  <si>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</si>
  <si>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</si>
  <si>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</si>
  <si>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</si>
  <si>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</si>
  <si>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</si>
  <si>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</si>
  <si>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</si>
  <si>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</si>
  <si>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</si>
  <si>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</si>
  <si>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</si>
  <si>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</si>
  <si>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</si>
  <si>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</si>
  <si>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</si>
  <si>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</si>
  <si>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</si>
  <si>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</si>
  <si>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</si>
  <si>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</si>
  <si>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</si>
  <si>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</si>
  <si>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</si>
  <si>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</si>
  <si>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</si>
  <si>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</si>
  <si>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</si>
  <si>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</si>
  <si>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</si>
  <si>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</si>
  <si>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</si>
  <si>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</si>
  <si>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</si>
  <si>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</si>
  <si>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</si>
  <si>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</si>
  <si>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</si>
  <si>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</si>
  <si>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</si>
  <si>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</si>
  <si>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</si>
  <si>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</si>
  <si>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</si>
  <si>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</si>
  <si>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</si>
  <si>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</si>
  <si>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</si>
  <si>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</si>
  <si>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</si>
  <si>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</si>
  <si>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</si>
  <si>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</si>
  <si>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</si>
  <si>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</si>
  <si>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</si>
  <si>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</si>
  <si>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</si>
  <si>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</si>
  <si>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</si>
  <si>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</si>
  <si>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</si>
  <si>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</si>
  <si>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</si>
  <si>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</si>
  <si>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</si>
  <si>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</si>
  <si>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</si>
  <si>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</si>
  <si>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</si>
  <si>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</si>
  <si>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</si>
  <si>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</si>
  <si>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</si>
  <si>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</si>
  <si>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</si>
  <si>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</si>
  <si>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</si>
  <si>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</si>
  <si>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</si>
  <si>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</si>
  <si>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</si>
  <si>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</si>
  <si>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</si>
  <si>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</si>
  <si>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</si>
  <si>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</si>
  <si>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</si>
  <si>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</si>
  <si>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</si>
  <si>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</si>
  <si>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</si>
  <si>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</si>
  <si>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</si>
  <si>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</si>
  <si>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</si>
  <si>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</si>
  <si>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</si>
  <si>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</si>
  <si>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</si>
  <si>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</si>
  <si>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</si>
  <si>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</si>
  <si>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</si>
  <si>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</si>
  <si>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</si>
  <si>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</si>
  <si>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</si>
  <si>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</si>
  <si>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</si>
  <si>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</si>
  <si>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</si>
  <si>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</si>
  <si>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</si>
  <si>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</si>
  <si>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</si>
  <si>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</si>
  <si>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</si>
  <si>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</si>
  <si>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</si>
  <si>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</si>
  <si>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</si>
  <si>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</si>
  <si>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</si>
  <si>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</si>
  <si>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</si>
  <si>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</si>
  <si>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</si>
  <si>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</si>
  <si>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</si>
  <si>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</si>
  <si>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</si>
  <si>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</si>
  <si>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</si>
  <si>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</si>
  <si>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</si>
  <si>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</si>
  <si>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</si>
  <si>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</si>
  <si>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</si>
  <si>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</si>
  <si>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</si>
  <si>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</si>
  <si>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</si>
  <si>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</si>
  <si>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</si>
  <si>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</si>
  <si>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</si>
  <si>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</si>
  <si>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</si>
  <si>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</si>
  <si>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</si>
  <si>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</si>
  <si>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</si>
  <si>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</si>
  <si>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</si>
  <si>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</si>
  <si>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</si>
  <si>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</si>
  <si>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</si>
  <si>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</si>
  <si>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</si>
  <si>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</si>
  <si>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</si>
  <si>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</si>
  <si>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</si>
  <si>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</si>
  <si>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</si>
  <si>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</si>
  <si>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</si>
  <si>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</si>
  <si>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</si>
  <si>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</si>
  <si>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</si>
  <si>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</si>
  <si>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</si>
  <si>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</si>
  <si>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</si>
  <si>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</si>
  <si>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</si>
  <si>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</si>
  <si>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</si>
  <si>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</si>
  <si>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</si>
  <si>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</si>
  <si>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</si>
  <si>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</si>
  <si>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</si>
  <si>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</si>
  <si>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</si>
  <si>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</si>
  <si>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</si>
  <si>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</si>
  <si>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</si>
  <si>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</si>
  <si>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</si>
  <si>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</si>
  <si>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</si>
  <si>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</si>
  <si>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</si>
  <si>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</si>
  <si>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</si>
  <si>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</si>
  <si>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</si>
  <si>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</si>
  <si>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</si>
  <si>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</si>
  <si>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</si>
  <si>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</si>
  <si>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</si>
  <si>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</si>
  <si>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</si>
  <si>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</si>
  <si>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</si>
  <si>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</si>
  <si>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</si>
  <si>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</si>
  <si>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</si>
  <si>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</si>
  <si>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</si>
  <si>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</si>
  <si>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</si>
  <si>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</si>
  <si>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</si>
  <si>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</si>
  <si>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</si>
  <si>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</si>
  <si>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</si>
  <si>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</si>
  <si>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</si>
  <si>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</si>
  <si>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</si>
  <si>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</si>
  <si>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</si>
  <si>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</si>
  <si>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</si>
  <si>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</si>
  <si>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</si>
  <si>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</si>
  <si>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</si>
  <si>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</si>
  <si>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</si>
  <si>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</si>
  <si>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</si>
  <si>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</si>
  <si>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</si>
  <si>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</si>
  <si>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</si>
  <si>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</si>
  <si>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</si>
  <si>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</si>
  <si>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</si>
  <si>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</si>
  <si>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</si>
  <si>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</si>
  <si>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</si>
  <si>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</si>
  <si>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</si>
  <si>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</si>
  <si>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</si>
  <si>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</si>
  <si>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</si>
  <si>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</si>
  <si>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</si>
  <si>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</si>
  <si>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</si>
  <si>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</si>
  <si>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</si>
  <si>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</si>
  <si>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</si>
  <si>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</si>
  <si>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</si>
  <si>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</si>
  <si>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</si>
  <si>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</si>
  <si>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</si>
  <si>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</si>
  <si>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</si>
  <si>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</si>
  <si>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</si>
  <si>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</si>
  <si>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</si>
  <si>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</si>
  <si>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</si>
  <si>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</si>
  <si>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</si>
  <si>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</si>
  <si>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</si>
  <si>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</si>
  <si>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</si>
  <si>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</si>
  <si>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</si>
  <si>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</si>
  <si>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</si>
  <si>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</si>
  <si>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</si>
  <si>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</si>
  <si>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</si>
  <si>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</si>
  <si>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</si>
  <si>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</si>
  <si>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</si>
  <si>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</si>
  <si>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</si>
  <si>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</si>
  <si>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</si>
  <si>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</si>
  <si>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</si>
  <si>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</si>
  <si>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</si>
  <si>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</si>
  <si>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</si>
  <si>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</si>
  <si>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</si>
  <si>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</si>
  <si>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</si>
  <si>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</si>
  <si>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</si>
  <si>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</si>
  <si>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</si>
  <si>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</si>
  <si>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</si>
  <si>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</si>
  <si>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</si>
  <si>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</si>
  <si>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</si>
  <si>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</si>
  <si>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</si>
  <si>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</si>
  <si>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</si>
  <si>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</si>
  <si>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</si>
  <si>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</si>
  <si>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</si>
  <si>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</si>
  <si>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</si>
  <si>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</si>
  <si>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</si>
  <si>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</si>
  <si>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</si>
  <si>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</si>
  <si>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</si>
  <si>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</si>
  <si>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</si>
  <si>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</si>
  <si>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</si>
  <si>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</si>
  <si>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</si>
  <si>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</si>
  <si>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</si>
  <si>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</si>
  <si>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</si>
  <si>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</si>
  <si>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</si>
  <si>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</si>
  <si>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</si>
  <si>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</si>
  <si>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</si>
  <si>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</si>
  <si>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</si>
  <si>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</si>
  <si>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</si>
  <si>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</si>
  <si>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</si>
  <si>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</si>
  <si>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</si>
  <si>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</si>
  <si>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</si>
  <si>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</si>
  <si>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</si>
  <si>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</si>
  <si>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</si>
  <si>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</si>
  <si>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</si>
  <si>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</si>
  <si>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</si>
  <si>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</si>
  <si>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</si>
  <si>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</si>
  <si>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</si>
  <si>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</si>
  <si>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</si>
  <si>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</si>
  <si>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</si>
  <si>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</si>
  <si>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</si>
  <si>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</si>
  <si>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</si>
  <si>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</si>
  <si>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</si>
  <si>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</si>
  <si>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</si>
  <si>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</si>
  <si>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</si>
  <si>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</si>
  <si>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</si>
  <si>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</si>
  <si>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</si>
  <si>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</si>
  <si>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</si>
  <si>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</si>
  <si>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</si>
  <si>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</si>
  <si>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</si>
  <si>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</si>
  <si>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</si>
  <si>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</si>
  <si>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</si>
  <si>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</si>
  <si>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</si>
  <si>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</si>
  <si>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</si>
  <si>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</si>
  <si>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</si>
  <si>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</si>
  <si>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</si>
  <si>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</si>
  <si>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</si>
  <si>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</si>
  <si>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</si>
  <si>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</si>
  <si>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</si>
  <si>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</si>
  <si>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</si>
  <si>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</si>
  <si>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</si>
  <si>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</si>
  <si>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</si>
  <si>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</si>
  <si>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</si>
  <si>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</si>
  <si>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</si>
  <si>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</si>
  <si>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</si>
  <si>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</si>
  <si>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</si>
  <si>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</si>
  <si>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</si>
  <si>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</si>
  <si>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</si>
  <si>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</si>
  <si>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</si>
  <si>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</si>
  <si>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</si>
  <si>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</si>
  <si>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</si>
  <si>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</si>
  <si>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</si>
  <si>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</si>
  <si>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</si>
  <si>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</si>
  <si>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</si>
  <si>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</si>
  <si>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</si>
  <si>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</si>
  <si>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</si>
  <si>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</si>
  <si>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</si>
  <si>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</si>
  <si>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</si>
  <si>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</si>
  <si>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</si>
  <si>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</si>
  <si>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</si>
  <si>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</si>
  <si>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</si>
  <si>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</si>
  <si>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</si>
  <si>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</si>
  <si>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</si>
  <si>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</si>
  <si>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</si>
  <si>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</si>
  <si>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</si>
  <si>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</si>
  <si>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</si>
  <si>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</si>
  <si>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</si>
  <si>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</si>
  <si>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</si>
  <si>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</si>
  <si>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</si>
  <si>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</si>
  <si>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</si>
  <si>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</si>
  <si>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</si>
  <si>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</si>
  <si>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</si>
  <si>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</si>
  <si>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</si>
  <si>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</si>
  <si>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</si>
  <si>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</si>
  <si>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</si>
  <si>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</si>
  <si>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</si>
  <si>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</si>
  <si>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</si>
  <si>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</si>
  <si>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</si>
  <si>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</si>
  <si>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</si>
  <si>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</si>
  <si>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</si>
  <si>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</si>
  <si>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</si>
  <si>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</si>
  <si>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</si>
  <si>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</si>
  <si>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</si>
  <si>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</si>
  <si>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</si>
  <si>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</si>
  <si>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</si>
  <si>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</si>
  <si>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</si>
  <si>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</si>
  <si>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</si>
  <si>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</si>
  <si>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</si>
  <si>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</si>
  <si>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</si>
  <si>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</si>
  <si>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</si>
  <si>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</si>
  <si>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</si>
  <si>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</si>
  <si>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</si>
  <si>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</si>
  <si>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</si>
  <si>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</si>
  <si>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</si>
  <si>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</si>
  <si>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</si>
  <si>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</si>
  <si>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</si>
  <si>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</si>
  <si>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</si>
  <si>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</si>
  <si>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</si>
  <si>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</si>
  <si>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</si>
  <si>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</si>
  <si>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</si>
  <si>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</si>
  <si>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</si>
  <si>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</si>
  <si>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</si>
  <si>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</si>
  <si>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</si>
  <si>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</si>
  <si>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</si>
  <si>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</si>
  <si>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</si>
  <si>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</si>
  <si>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</si>
  <si>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</si>
  <si>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</si>
  <si>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</si>
  <si>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</si>
  <si>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</si>
  <si>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</si>
  <si>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</si>
  <si>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</si>
  <si>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</si>
  <si>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</si>
  <si>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</si>
  <si>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</si>
  <si>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</si>
  <si>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</si>
  <si>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</si>
  <si>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</si>
  <si>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</si>
  <si>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</si>
  <si>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</si>
  <si>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</si>
  <si>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</si>
  <si>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</si>
  <si>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</si>
  <si>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</si>
  <si>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</si>
  <si>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</si>
  <si>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</si>
  <si>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</si>
  <si>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</si>
  <si>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</si>
  <si>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</si>
  <si>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</si>
  <si>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</si>
  <si>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</si>
  <si>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</si>
  <si>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</si>
  <si>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</si>
  <si>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</si>
  <si>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</si>
  <si>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</si>
  <si>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</si>
  <si>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</si>
  <si>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</si>
  <si>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</si>
  <si>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</si>
  <si>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</si>
  <si>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</si>
  <si>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</si>
  <si>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</si>
  <si>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</si>
  <si>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</si>
  <si>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</si>
  <si>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</si>
  <si>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</si>
  <si>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</si>
  <si>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</si>
  <si>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</si>
  <si>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</si>
  <si>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</si>
  <si>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</si>
  <si>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</si>
  <si>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</si>
  <si>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</si>
  <si>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</si>
  <si>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</si>
  <si>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</si>
  <si>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</si>
  <si>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</si>
  <si>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</si>
  <si>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</si>
  <si>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</si>
  <si>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</si>
  <si>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</si>
  <si>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</si>
  <si>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</si>
  <si>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</si>
  <si>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</si>
  <si>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</si>
  <si>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</si>
  <si>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</si>
  <si>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</si>
  <si>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</si>
  <si>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</si>
  <si>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</si>
  <si>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</si>
  <si>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</si>
  <si>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</si>
  <si>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</si>
  <si>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</si>
  <si>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</si>
  <si>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</si>
  <si>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</si>
  <si>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</si>
  <si>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</si>
  <si>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</si>
  <si>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</si>
  <si>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</si>
  <si>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</si>
  <si>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</si>
  <si>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</si>
  <si>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</si>
  <si>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</si>
  <si>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</si>
  <si>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</si>
  <si>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</si>
  <si>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</si>
  <si>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</si>
  <si>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</si>
  <si>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</si>
  <si>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</si>
  <si>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</si>
  <si>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</si>
  <si>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</si>
  <si>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</si>
  <si>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</si>
  <si>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</si>
  <si>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</si>
  <si>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</si>
  <si>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</si>
  <si>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</si>
  <si>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</si>
  <si>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</si>
  <si>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</si>
  <si>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</si>
  <si>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</si>
  <si>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</si>
  <si>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</si>
  <si>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</si>
  <si>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</si>
  <si>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</si>
  <si>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</si>
  <si>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</si>
  <si>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</si>
  <si>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</si>
  <si>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</si>
  <si>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</si>
  <si>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</si>
  <si>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</si>
  <si>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</si>
  <si>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</si>
  <si>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</si>
  <si>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</si>
  <si>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</si>
  <si>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</si>
  <si>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</si>
  <si>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</si>
  <si>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</si>
  <si>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</si>
  <si>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</si>
  <si>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</si>
  <si>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</si>
  <si>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</si>
  <si>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</si>
  <si>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</si>
  <si>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</si>
  <si>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</si>
  <si>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</si>
  <si>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</si>
  <si>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</si>
  <si>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</si>
  <si>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</si>
  <si>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</si>
  <si>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</si>
  <si>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</si>
  <si>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</si>
  <si>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</si>
  <si>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</si>
  <si>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</si>
  <si>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</si>
  <si>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</si>
  <si>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</si>
  <si>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</si>
  <si>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</si>
  <si>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</si>
  <si>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</si>
  <si>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</si>
  <si>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</si>
  <si>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</si>
  <si>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</si>
  <si>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</si>
  <si>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</si>
  <si>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</si>
  <si>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</si>
  <si>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</si>
  <si>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</si>
  <si>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</si>
  <si>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</si>
  <si>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</si>
  <si>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</si>
  <si>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</si>
  <si>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</si>
  <si>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</si>
  <si>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</si>
  <si>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</si>
  <si>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</si>
  <si>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</si>
  <si>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</si>
  <si>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</si>
  <si>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</si>
  <si>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</si>
  <si>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</si>
  <si>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</si>
  <si>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</si>
  <si>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</si>
  <si>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</si>
  <si>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</si>
  <si>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</si>
  <si>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</si>
  <si>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</si>
  <si>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</si>
  <si>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</si>
  <si>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</si>
  <si>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</si>
  <si>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</si>
  <si>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</si>
  <si>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</si>
  <si>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</si>
  <si>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</si>
  <si>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</si>
  <si>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</si>
  <si>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</si>
  <si>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</si>
  <si>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</si>
  <si>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</si>
  <si>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</si>
  <si>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</si>
  <si>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</si>
  <si>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</si>
  <si>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</si>
  <si>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</si>
  <si>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</si>
  <si>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</si>
  <si>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</si>
  <si>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</si>
  <si>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</si>
  <si>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</si>
  <si>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</si>
  <si>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</si>
  <si>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</si>
  <si>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</si>
  <si>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</si>
  <si>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</si>
  <si>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</si>
  <si>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</si>
  <si>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</si>
  <si>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</si>
  <si>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</si>
  <si>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</si>
  <si>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</si>
  <si>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</si>
  <si>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</si>
  <si>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</si>
  <si>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</si>
  <si>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</si>
  <si>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</si>
  <si>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</si>
  <si>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</si>
  <si>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</si>
  <si>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</si>
  <si>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</si>
  <si>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</si>
  <si>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</si>
  <si>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</si>
  <si>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</si>
  <si>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</si>
  <si>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</si>
  <si>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</si>
  <si>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</si>
  <si>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</si>
  <si>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</si>
  <si>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</si>
  <si>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</si>
  <si>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</si>
  <si>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</si>
  <si>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</si>
  <si>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</si>
  <si>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</si>
  <si>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</si>
  <si>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</si>
  <si>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</si>
  <si>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</si>
  <si>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</si>
  <si>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</si>
  <si>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</si>
  <si>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</si>
  <si>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</si>
  <si>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</si>
  <si>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</si>
  <si>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</si>
  <si>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</si>
  <si>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</si>
  <si>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</si>
  <si>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</si>
  <si>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</si>
  <si>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</si>
  <si>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</si>
  <si>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</si>
  <si>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</si>
  <si>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</si>
  <si>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</si>
  <si>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</si>
  <si>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</si>
  <si>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</si>
  <si>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</si>
  <si>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</si>
  <si>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</si>
  <si>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</si>
  <si>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</si>
  <si>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</si>
  <si>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</si>
  <si>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</si>
  <si>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</si>
  <si>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</si>
  <si>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</si>
  <si>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</si>
  <si>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</si>
  <si>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</si>
  <si>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</si>
  <si>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</si>
  <si>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</si>
  <si>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</si>
  <si>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</si>
  <si>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</si>
  <si>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</si>
  <si>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</si>
  <si>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</si>
  <si>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</si>
  <si>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</si>
  <si>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</si>
  <si>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</si>
  <si>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</si>
  <si>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</si>
  <si>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</si>
  <si>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</si>
  <si>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</si>
  <si>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</si>
  <si>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</si>
  <si>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</si>
  <si>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</si>
  <si>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</si>
  <si>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</si>
  <si>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</si>
  <si>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</si>
  <si>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</si>
  <si>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</si>
  <si>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</si>
  <si>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</si>
  <si>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</si>
  <si>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</si>
  <si>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</si>
  <si>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</si>
  <si>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</si>
  <si>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</si>
  <si>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</si>
  <si>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</si>
  <si>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</si>
  <si>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</si>
  <si>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</si>
  <si>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</si>
  <si>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</si>
  <si>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</si>
  <si>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</si>
  <si>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</si>
  <si>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</si>
  <si>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</si>
  <si>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</si>
  <si>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</si>
  <si>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</si>
  <si>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</si>
  <si>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</si>
  <si>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</si>
  <si>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</si>
  <si>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</si>
  <si>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</si>
  <si>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</si>
  <si>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</si>
  <si>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</si>
  <si>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</si>
  <si>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</si>
  <si>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</si>
  <si>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</si>
  <si>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</si>
  <si>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</si>
  <si>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</si>
  <si>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</si>
  <si>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</si>
  <si>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</si>
  <si>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</si>
  <si>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</si>
  <si>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</si>
  <si>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</si>
  <si>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</si>
  <si>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</si>
  <si>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</si>
  <si>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</si>
  <si>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</si>
  <si>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</si>
  <si>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</si>
  <si>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</si>
  <si>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</si>
  <si>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</si>
  <si>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</si>
  <si>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</si>
  <si>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</si>
  <si>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</si>
  <si>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</si>
  <si>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</si>
  <si>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</si>
  <si>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</si>
  <si>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</si>
  <si>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</si>
  <si>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</si>
  <si>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</si>
  <si>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</si>
  <si>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</si>
  <si>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</si>
  <si>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</si>
  <si>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</si>
  <si>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</si>
  <si>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</si>
  <si>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</si>
  <si>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</si>
  <si>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</si>
  <si>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</si>
  <si>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</si>
  <si>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</si>
  <si>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</si>
  <si>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</si>
  <si>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</si>
  <si>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</si>
  <si>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</si>
  <si>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</si>
  <si>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</si>
  <si>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</si>
  <si>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</si>
  <si>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</si>
  <si>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</si>
  <si>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</si>
  <si>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</si>
  <si>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</si>
  <si>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</si>
  <si>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</si>
  <si>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</si>
  <si>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</si>
  <si>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</si>
  <si>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</si>
  <si>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</si>
  <si>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</si>
  <si>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</si>
  <si>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</si>
  <si>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</si>
  <si>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</si>
  <si>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</si>
  <si>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</si>
  <si>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</si>
  <si>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</si>
  <si>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</si>
  <si>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</si>
  <si>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</si>
  <si>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</si>
  <si>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</si>
  <si>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</si>
  <si>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</si>
  <si>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</si>
  <si>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</si>
  <si>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</si>
  <si>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</si>
  <si>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</si>
  <si>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</si>
  <si>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</si>
  <si>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</si>
  <si>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</si>
  <si>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</si>
  <si>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</si>
  <si>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</si>
  <si>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</si>
  <si>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</si>
  <si>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</si>
  <si>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</si>
  <si>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</si>
  <si>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</si>
  <si>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</si>
  <si>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</si>
  <si>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</si>
  <si>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</si>
  <si>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</si>
  <si>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</si>
  <si>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</si>
  <si>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</si>
  <si>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</si>
  <si>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</si>
  <si>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</si>
  <si>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</si>
  <si>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</si>
  <si>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</si>
  <si>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</si>
  <si>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</si>
  <si>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</si>
  <si>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</si>
  <si>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</si>
  <si>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</si>
  <si>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</si>
  <si>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</si>
  <si>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</si>
  <si>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</si>
  <si>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</si>
  <si>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</si>
  <si>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</si>
  <si>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</si>
  <si>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</si>
  <si>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</si>
  <si>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</si>
  <si>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</si>
  <si>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</si>
  <si>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</si>
  <si>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</si>
  <si>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</si>
  <si>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</si>
  <si>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</si>
  <si>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</si>
  <si>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</si>
  <si>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</si>
  <si>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</si>
  <si>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</si>
  <si>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</si>
  <si>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</si>
  <si>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</si>
  <si>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</si>
  <si>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</si>
  <si>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</si>
  <si>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</si>
  <si>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</si>
  <si>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</si>
  <si>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</si>
  <si>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</si>
  <si>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</si>
  <si>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</si>
  <si>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</si>
  <si>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</si>
  <si>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</si>
  <si>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</si>
  <si>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</si>
  <si>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</si>
  <si>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</si>
  <si>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</si>
  <si>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</si>
  <si>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</si>
  <si>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</si>
  <si>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</si>
  <si>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</si>
  <si>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</si>
  <si>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</si>
  <si>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</si>
  <si>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</si>
  <si>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</si>
  <si>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</si>
  <si>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</si>
  <si>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</si>
  <si>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</si>
  <si>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</si>
  <si>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</si>
  <si>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</si>
  <si>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</si>
  <si>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</si>
  <si>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</si>
  <si>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</si>
  <si>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</si>
  <si>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</si>
  <si>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</si>
  <si>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</si>
  <si>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</si>
  <si>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</si>
  <si>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</si>
  <si>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</si>
  <si>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</si>
  <si>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</si>
  <si>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</si>
  <si>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</si>
  <si>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</si>
  <si>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</si>
  <si>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</si>
  <si>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</si>
  <si>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</si>
  <si>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</si>
  <si>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</si>
  <si>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</si>
  <si>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</si>
  <si>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</si>
  <si>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</si>
  <si>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</si>
  <si>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</si>
  <si>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</si>
  <si>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</si>
  <si>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</si>
  <si>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</si>
  <si>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</si>
  <si>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</si>
  <si>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</si>
  <si>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</si>
  <si>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</si>
  <si>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</si>
  <si>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</si>
  <si>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</si>
  <si>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</si>
  <si>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</si>
  <si>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</si>
  <si>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</si>
  <si>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</si>
  <si>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</si>
  <si>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</si>
  <si>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</si>
  <si>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</si>
  <si>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</si>
  <si>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</si>
  <si>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</si>
  <si>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</si>
  <si>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</si>
  <si>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</si>
  <si>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</si>
  <si>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</si>
  <si>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</si>
  <si>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</si>
  <si>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</si>
  <si>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</si>
  <si>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</si>
  <si>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</si>
  <si>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</si>
  <si>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</si>
  <si>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</si>
  <si>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</si>
  <si>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</si>
  <si>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</si>
  <si>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</si>
  <si>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</si>
  <si>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</si>
  <si>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</si>
  <si>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</si>
  <si>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</si>
  <si>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</si>
  <si>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</si>
  <si>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</si>
  <si>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</si>
  <si>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</si>
  <si>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</si>
  <si>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</si>
  <si>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</si>
  <si>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</si>
  <si>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</si>
  <si>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</si>
  <si>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</si>
  <si>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</si>
  <si>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</si>
  <si>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</si>
  <si>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</si>
  <si>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</si>
  <si>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</si>
  <si>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</si>
  <si>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</si>
  <si>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</si>
  <si>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</si>
  <si>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</si>
  <si>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</si>
  <si>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</si>
  <si>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</si>
  <si>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</si>
  <si>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</si>
  <si>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</si>
  <si>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</si>
  <si>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</si>
  <si>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</si>
  <si>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</si>
  <si>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</si>
  <si>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</si>
  <si>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</si>
  <si>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</si>
  <si>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</si>
  <si>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</si>
  <si>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</si>
  <si>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</si>
  <si>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</si>
  <si>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</si>
  <si>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</si>
  <si>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</si>
  <si>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</si>
  <si>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</si>
  <si>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</si>
  <si>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</si>
  <si>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</si>
  <si>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</si>
  <si>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</si>
  <si>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</si>
  <si>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</si>
  <si>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</si>
  <si>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</si>
  <si>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</si>
  <si>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</si>
  <si>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</si>
  <si>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</si>
  <si>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</si>
  <si>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</si>
  <si>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</si>
  <si>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</si>
  <si>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</si>
  <si>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</si>
  <si>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</si>
  <si>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</si>
  <si>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</si>
  <si>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</si>
  <si>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</si>
  <si>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</si>
  <si>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</si>
  <si>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</si>
  <si>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</si>
  <si>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</si>
  <si>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</si>
  <si>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</si>
  <si>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</si>
  <si>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</si>
  <si>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</si>
  <si>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</si>
  <si>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</si>
  <si>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</si>
  <si>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</si>
  <si>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</si>
  <si>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</si>
  <si>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</si>
  <si>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</si>
  <si>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</si>
  <si>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</si>
  <si>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</si>
  <si>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</si>
  <si>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</si>
  <si>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</si>
  <si>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</si>
  <si>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</si>
  <si>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</si>
  <si>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</si>
  <si>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</si>
  <si>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</si>
  <si>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</si>
  <si>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</si>
  <si>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</si>
  <si>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</si>
  <si>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</si>
  <si>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</si>
  <si>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</si>
  <si>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</si>
  <si>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</si>
  <si>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</si>
  <si>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</si>
  <si>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</si>
  <si>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</si>
  <si>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</si>
  <si>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</si>
  <si>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</si>
  <si>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</si>
  <si>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</si>
  <si>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</si>
  <si>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</si>
  <si>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</si>
  <si>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</si>
  <si>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</si>
  <si>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</si>
  <si>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</si>
  <si>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</si>
  <si>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</si>
  <si>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</si>
  <si>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</si>
  <si>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</si>
  <si>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</si>
  <si>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</si>
  <si>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</si>
  <si>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</si>
  <si>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</si>
  <si>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</si>
  <si>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</si>
  <si>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</si>
  <si>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</si>
  <si>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</si>
  <si>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</si>
  <si>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</si>
  <si>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</si>
  <si>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</si>
  <si>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</si>
  <si>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</si>
  <si>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</si>
  <si>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</si>
  <si>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</si>
  <si>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</si>
  <si>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</si>
  <si>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</si>
  <si>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</si>
  <si>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</si>
  <si>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</si>
  <si>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</si>
  <si>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</si>
  <si>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</si>
  <si>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</si>
  <si>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</si>
  <si>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</si>
  <si>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</si>
  <si>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</si>
  <si>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</si>
  <si>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</si>
  <si>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</si>
  <si>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</si>
  <si>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</si>
  <si>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</si>
  <si>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</si>
  <si>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</si>
  <si>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</si>
  <si>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</si>
  <si>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</si>
  <si>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</si>
  <si>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</si>
  <si>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</si>
  <si>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</si>
  <si>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</si>
  <si>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</si>
  <si>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</si>
  <si>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</si>
  <si>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</si>
  <si>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</si>
  <si>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</si>
  <si>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</si>
  <si>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</si>
  <si>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</si>
  <si>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</si>
  <si>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</si>
  <si>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</si>
  <si>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</si>
  <si>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</si>
  <si>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</si>
  <si>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</si>
  <si>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</si>
  <si>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</si>
  <si>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</si>
  <si>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</si>
  <si>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</si>
  <si>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</si>
  <si>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</si>
  <si>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</si>
  <si>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</si>
  <si>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</si>
  <si>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</si>
  <si>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</si>
  <si>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</si>
  <si>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</si>
  <si>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</si>
  <si>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</si>
  <si>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</si>
  <si>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</si>
  <si>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</si>
  <si>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</si>
  <si>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</si>
  <si>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</si>
  <si>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</si>
  <si>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</si>
  <si>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</si>
  <si>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</si>
  <si>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</si>
  <si>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</si>
  <si>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</si>
  <si>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</si>
  <si>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</si>
  <si>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</si>
  <si>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</si>
  <si>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</si>
  <si>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</si>
  <si>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</si>
  <si>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</si>
  <si>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</si>
  <si>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</si>
  <si>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</si>
  <si>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</si>
  <si>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</si>
  <si>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</si>
  <si>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</si>
  <si>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</si>
  <si>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</si>
  <si>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</si>
  <si>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</si>
  <si>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</si>
  <si>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</si>
  <si>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</si>
  <si>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</si>
  <si>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</si>
  <si>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</si>
  <si>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</si>
  <si>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</si>
  <si>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</si>
  <si>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</si>
  <si>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</si>
  <si>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</si>
  <si>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</si>
  <si>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</si>
  <si>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</si>
  <si>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</si>
  <si>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</si>
  <si>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</si>
  <si>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</si>
  <si>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</si>
  <si>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</si>
  <si>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</si>
  <si>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</si>
  <si>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</si>
  <si>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</si>
  <si>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</si>
  <si>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</si>
  <si>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</si>
  <si>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</si>
  <si>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</si>
  <si>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</si>
  <si>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</si>
  <si>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</si>
  <si>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</si>
  <si>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</si>
  <si>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</si>
  <si>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</si>
  <si>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</si>
  <si>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</si>
  <si>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</si>
  <si>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</si>
  <si>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</si>
  <si>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</si>
  <si>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</si>
  <si>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</si>
  <si>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</si>
  <si>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</si>
  <si>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</si>
  <si>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</si>
  <si>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</si>
  <si>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</si>
  <si>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</si>
  <si>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</si>
  <si>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</si>
  <si>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</si>
  <si>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</si>
  <si>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</si>
  <si>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</si>
  <si>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</si>
  <si>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</si>
  <si>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</si>
  <si>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</si>
  <si>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</si>
  <si>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</si>
  <si>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</si>
  <si>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</si>
  <si>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</si>
  <si>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</si>
  <si>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</si>
  <si>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</si>
  <si>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</si>
  <si>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</si>
  <si>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</si>
  <si>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</si>
  <si>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</si>
  <si>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</si>
  <si>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</si>
  <si>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</si>
  <si>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</si>
  <si>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</si>
  <si>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</si>
  <si>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</si>
  <si>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</si>
  <si>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</si>
  <si>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</si>
  <si>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</si>
  <si>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</si>
  <si>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</si>
  <si>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</si>
  <si>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</si>
  <si>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</si>
  <si>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</si>
  <si>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</si>
  <si>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</si>
  <si>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</si>
  <si>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</si>
  <si>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</si>
  <si>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</si>
  <si>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</si>
  <si>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</si>
  <si>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</si>
  <si>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</si>
  <si>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</si>
  <si>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</si>
  <si>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</si>
  <si>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</si>
  <si>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</si>
  <si>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</si>
  <si>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</si>
  <si>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</si>
  <si>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</si>
  <si>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</si>
  <si>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</si>
  <si>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</si>
  <si>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</si>
  <si>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</si>
  <si>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</si>
  <si>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</si>
  <si>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</si>
  <si>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</si>
  <si>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</si>
  <si>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</si>
  <si>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</si>
  <si>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</si>
  <si>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</si>
  <si>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</si>
  <si>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</si>
  <si>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</si>
  <si>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</si>
  <si>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</si>
  <si>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</si>
  <si>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</si>
  <si>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</si>
  <si>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</si>
  <si>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</si>
  <si>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</si>
  <si>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</si>
  <si>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</si>
  <si>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</si>
  <si>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</si>
  <si>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</si>
  <si>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</si>
  <si>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</si>
  <si>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</si>
  <si>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</si>
  <si>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</si>
  <si>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</si>
  <si>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</si>
  <si>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</si>
  <si>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</si>
  <si>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</si>
  <si>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</si>
  <si>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</si>
  <si>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</si>
  <si>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</si>
  <si>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</si>
  <si>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</si>
  <si>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</si>
  <si>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</si>
  <si>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</si>
  <si>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</si>
  <si>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</si>
  <si>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</si>
  <si>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</si>
  <si>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</si>
  <si>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</si>
  <si>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</si>
  <si>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</si>
  <si>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</si>
  <si>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</si>
  <si>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</si>
  <si>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</si>
  <si>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</si>
  <si>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</si>
  <si>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</si>
  <si>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</si>
  <si>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</si>
  <si>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</si>
  <si>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</si>
  <si>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</si>
  <si>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</si>
  <si>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</si>
  <si>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</si>
  <si>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</si>
  <si>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</si>
  <si>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</si>
  <si>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</si>
  <si>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</si>
  <si>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</si>
  <si>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</si>
  <si>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</si>
  <si>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</si>
  <si>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</si>
  <si>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</si>
  <si>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</si>
  <si>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</si>
  <si>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</si>
  <si>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</si>
  <si>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</si>
  <si>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</si>
  <si>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</si>
  <si>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</si>
  <si>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</si>
  <si>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</si>
  <si>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</si>
  <si>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</si>
  <si>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</si>
  <si>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</si>
  <si>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</si>
  <si>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</si>
  <si>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</si>
  <si>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</si>
  <si>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</si>
  <si>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</si>
  <si>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</si>
  <si>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</si>
  <si>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</si>
  <si>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</si>
  <si>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</si>
  <si>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</si>
  <si>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</si>
  <si>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</si>
  <si>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</si>
  <si>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</si>
  <si>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</si>
  <si>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</si>
  <si>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</si>
  <si>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</si>
  <si>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</si>
  <si>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</si>
  <si>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</si>
  <si>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</si>
  <si>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</si>
  <si>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</si>
  <si>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</si>
  <si>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</si>
  <si>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</si>
  <si>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</si>
  <si>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</si>
  <si>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</si>
  <si>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</si>
  <si>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</si>
  <si>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</si>
  <si>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</si>
  <si>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</si>
  <si>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</si>
  <si>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</si>
  <si>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</si>
  <si>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</si>
  <si>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</si>
  <si>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</si>
  <si>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</si>
  <si>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</si>
  <si>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</si>
  <si>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</si>
  <si>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</si>
  <si>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</si>
  <si>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</si>
  <si>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</si>
  <si>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</si>
  <si>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</si>
  <si>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</si>
  <si>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</si>
  <si>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</si>
  <si>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</si>
  <si>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</si>
  <si>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</si>
  <si>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</si>
  <si>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</si>
  <si>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</si>
  <si>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</si>
  <si>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</si>
  <si>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</si>
  <si>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</si>
  <si>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</si>
  <si>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</si>
  <si>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</si>
  <si>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</si>
  <si>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</si>
  <si>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</si>
  <si>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</si>
  <si>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</si>
  <si>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</si>
  <si>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</si>
  <si>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</si>
  <si>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</si>
  <si>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</si>
  <si>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</si>
  <si>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</si>
  <si>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</si>
  <si>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</si>
  <si>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</si>
  <si>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</si>
  <si>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</si>
  <si>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</si>
  <si>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</si>
  <si>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</si>
  <si>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</si>
  <si>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</si>
  <si>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</si>
  <si>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</si>
  <si>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</si>
  <si>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</si>
  <si>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</si>
  <si>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</si>
  <si>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</si>
  <si>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</si>
  <si>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</si>
  <si>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</si>
  <si>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</si>
  <si>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</si>
  <si>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</si>
  <si>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</si>
  <si>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</si>
  <si>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</si>
  <si>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</si>
  <si>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</si>
  <si>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</si>
  <si>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</si>
  <si>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</si>
  <si>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</si>
  <si>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</si>
  <si>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</si>
  <si>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</si>
  <si>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</si>
  <si>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</si>
  <si>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</si>
  <si>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</si>
  <si>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</si>
  <si>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</si>
  <si>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</si>
  <si>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</si>
  <si>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</si>
  <si>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</si>
  <si>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</si>
  <si>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</si>
  <si>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</si>
  <si>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</si>
  <si>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</si>
  <si>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</si>
  <si>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</si>
  <si>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</si>
  <si>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</si>
  <si>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</si>
  <si>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</si>
  <si>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</si>
  <si>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</si>
  <si>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</si>
  <si>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</si>
  <si>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</si>
  <si>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</si>
  <si>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</si>
  <si>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</si>
  <si>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</si>
  <si>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</si>
  <si>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</si>
  <si>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</si>
  <si>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</si>
  <si>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</si>
  <si>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</si>
  <si>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</si>
  <si>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</si>
  <si>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</si>
  <si>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</si>
  <si>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</si>
  <si>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</si>
  <si>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</si>
  <si>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</si>
  <si>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</si>
  <si>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</si>
  <si>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</si>
  <si>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</si>
  <si>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</si>
  <si>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</si>
  <si>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</si>
  <si>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</si>
  <si>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</si>
  <si>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</si>
  <si>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</si>
  <si>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</si>
  <si>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</si>
  <si>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</si>
  <si>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</si>
  <si>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</si>
  <si>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</si>
  <si>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</si>
  <si>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</si>
  <si>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</si>
  <si>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</si>
  <si>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</si>
  <si>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</si>
  <si>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</si>
  <si>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</si>
  <si>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</si>
  <si>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</si>
  <si>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</si>
  <si>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</si>
  <si>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</si>
  <si>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</si>
  <si>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</si>
  <si>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</si>
  <si>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</si>
  <si>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</si>
  <si>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</si>
  <si>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</si>
  <si>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</si>
  <si>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</si>
  <si>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</si>
  <si>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</si>
  <si>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</si>
  <si>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</si>
  <si>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</si>
  <si>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</si>
  <si>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</si>
  <si>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</si>
  <si>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</si>
  <si>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</si>
  <si>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</si>
  <si>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</si>
  <si>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</si>
  <si>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</si>
  <si>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</si>
  <si>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</si>
  <si>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</si>
  <si>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</si>
  <si>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</si>
  <si>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</si>
  <si>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</si>
  <si>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</si>
  <si>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</si>
  <si>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</si>
  <si>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</si>
  <si>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</si>
  <si>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</si>
  <si>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</si>
  <si>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</si>
  <si>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</si>
  <si>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</si>
  <si>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</si>
  <si>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</si>
  <si>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</si>
  <si>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</si>
  <si>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</si>
  <si>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</si>
  <si>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</si>
  <si>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</si>
  <si>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</si>
  <si>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</si>
  <si>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</si>
  <si>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</si>
  <si>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</si>
  <si>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</si>
  <si>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</si>
  <si>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</si>
  <si>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</si>
  <si>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</si>
  <si>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</si>
  <si>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</si>
  <si>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</si>
  <si>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</si>
  <si>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</si>
  <si>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</si>
  <si>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</si>
  <si>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</si>
  <si>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</si>
  <si>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</si>
  <si>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</si>
  <si>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</si>
  <si>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</si>
  <si>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</si>
  <si>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</si>
  <si>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</si>
  <si>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</si>
  <si>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</si>
  <si>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</si>
  <si>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</si>
  <si>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</si>
  <si>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</si>
  <si>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</si>
  <si>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</si>
  <si>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</si>
  <si>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</si>
  <si>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</si>
  <si>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</si>
  <si>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</si>
  <si>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</si>
  <si>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</si>
  <si>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</si>
  <si>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</si>
  <si>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</si>
  <si>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</si>
  <si>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</si>
  <si>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</si>
  <si>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</si>
  <si>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</si>
  <si>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</si>
  <si>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</si>
  <si>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</si>
  <si>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</si>
  <si>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</si>
  <si>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</si>
  <si>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</si>
  <si>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</si>
  <si>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</si>
  <si>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</si>
  <si>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</si>
  <si>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</si>
  <si>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</si>
  <si>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</si>
  <si>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</si>
  <si>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</si>
  <si>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</si>
  <si>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</si>
  <si>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</si>
  <si>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</si>
  <si>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</si>
  <si>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</si>
  <si>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</si>
  <si>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</si>
  <si>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</si>
  <si>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</si>
  <si>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</si>
  <si>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</si>
  <si>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</si>
  <si>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</si>
  <si>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</si>
  <si>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</si>
  <si>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</si>
  <si>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</si>
  <si>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</si>
  <si>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</si>
  <si>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</si>
  <si>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</si>
  <si>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</si>
  <si>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</si>
  <si>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</si>
  <si>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</si>
  <si>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</si>
  <si>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</si>
  <si>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</si>
  <si>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</si>
  <si>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</si>
  <si>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</si>
  <si>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</si>
  <si>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</si>
  <si>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</si>
  <si>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</si>
  <si>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</si>
  <si>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</si>
  <si>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</si>
  <si>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</si>
  <si>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</si>
  <si>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</si>
  <si>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</si>
  <si>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</si>
  <si>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</si>
  <si>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</si>
  <si>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</si>
  <si>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</si>
  <si>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</si>
  <si>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</si>
  <si>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</si>
  <si>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</si>
  <si>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</si>
  <si>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</si>
  <si>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</si>
  <si>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</si>
  <si>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</si>
  <si>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</si>
  <si>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</si>
  <si>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</si>
  <si>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</si>
  <si>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</si>
  <si>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</si>
  <si>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</si>
  <si>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</si>
  <si>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</si>
  <si>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</si>
  <si>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</si>
  <si>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</si>
  <si>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</si>
  <si>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</si>
  <si>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</si>
  <si>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</si>
  <si>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</si>
  <si>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</si>
  <si>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</si>
  <si>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</si>
  <si>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</si>
  <si>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</si>
  <si>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</si>
  <si>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</si>
  <si>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</si>
  <si>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</si>
  <si>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</si>
  <si>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</si>
  <si>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</si>
  <si>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</si>
  <si>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</si>
  <si>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</si>
  <si>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</si>
  <si>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</si>
  <si>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</si>
  <si>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</si>
  <si>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</si>
  <si>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</si>
  <si>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</si>
  <si>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</si>
  <si>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</si>
  <si>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</si>
  <si>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</si>
  <si>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</si>
  <si>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</si>
  <si>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</si>
  <si>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</si>
  <si>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</si>
  <si>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</si>
  <si>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</si>
  <si>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</si>
  <si>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</si>
  <si>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</si>
  <si>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</si>
  <si>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</si>
  <si>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</si>
  <si>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</si>
  <si>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</si>
  <si>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</si>
  <si>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</si>
  <si>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</si>
  <si>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</si>
  <si>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</si>
  <si>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</si>
  <si>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</si>
  <si>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</si>
  <si>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</si>
  <si>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</si>
  <si>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</si>
  <si>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</si>
  <si>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</si>
  <si>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</si>
  <si>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</si>
  <si>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</si>
  <si>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</si>
  <si>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</si>
  <si>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</si>
  <si>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</si>
  <si>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</si>
  <si>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</si>
  <si>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</si>
  <si>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</si>
  <si>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</si>
  <si>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</si>
  <si>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</si>
  <si>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</si>
  <si>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</si>
  <si>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</si>
  <si>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</si>
  <si>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</si>
  <si>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</si>
  <si>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</si>
  <si>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</si>
  <si>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</si>
  <si>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</si>
  <si>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</si>
  <si>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</si>
  <si>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</si>
  <si>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</si>
  <si>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</si>
  <si>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</si>
  <si>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</si>
  <si>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</si>
  <si>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</si>
  <si>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</si>
  <si>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</si>
  <si>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</si>
  <si>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</si>
  <si>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</si>
  <si>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</si>
  <si>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</si>
  <si>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</si>
  <si>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</si>
  <si>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</si>
  <si>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</si>
  <si>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</si>
  <si>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</si>
  <si>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</si>
  <si>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</si>
  <si>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</si>
  <si>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</si>
  <si>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</si>
  <si>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</si>
  <si>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</si>
  <si>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</si>
  <si>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</si>
  <si>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</si>
  <si>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</si>
  <si>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</si>
  <si>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</si>
  <si>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</si>
  <si>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</si>
  <si>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</si>
  <si>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</si>
  <si>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</si>
  <si>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</si>
  <si>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</si>
  <si>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</si>
  <si>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</si>
  <si>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</si>
  <si>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</si>
  <si>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</si>
  <si>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</si>
  <si>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</si>
  <si>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</si>
  <si>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</si>
  <si>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</si>
  <si>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</si>
  <si>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</si>
  <si>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</si>
  <si>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</si>
  <si>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</si>
  <si>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</si>
  <si>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</si>
  <si>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</si>
  <si>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</si>
  <si>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</si>
  <si>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</si>
  <si>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</si>
  <si>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</si>
  <si>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</si>
  <si>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</si>
  <si>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</si>
  <si>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</si>
  <si>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</si>
  <si>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</si>
  <si>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</si>
  <si>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</si>
  <si>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</si>
  <si>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</si>
  <si>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</si>
  <si>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</si>
  <si>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</si>
  <si>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</si>
  <si>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</si>
  <si>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</si>
  <si>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</si>
  <si>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</si>
  <si>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</si>
  <si>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</si>
  <si>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</si>
  <si>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</si>
  <si>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</si>
  <si>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</si>
  <si>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</si>
  <si>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</si>
  <si>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</si>
  <si>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</si>
  <si>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</si>
  <si>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</si>
  <si>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</si>
  <si>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</si>
  <si>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</si>
  <si>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</si>
  <si>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</si>
  <si>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</si>
  <si>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</si>
  <si>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</si>
  <si>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</si>
  <si>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</si>
  <si>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</si>
  <si>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</si>
  <si>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</si>
  <si>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</si>
  <si>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</si>
  <si>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</si>
  <si>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</si>
  <si>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</si>
  <si>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</si>
  <si>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</si>
  <si>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</si>
  <si>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</si>
  <si>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</si>
  <si>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</si>
  <si>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</si>
  <si>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</si>
  <si>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</si>
  <si>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</si>
  <si>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</si>
  <si>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</si>
  <si>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</si>
  <si>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</si>
  <si>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</si>
  <si>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</si>
  <si>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</si>
  <si>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</si>
  <si>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</si>
  <si>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</si>
  <si>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</si>
  <si>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</si>
  <si>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</si>
  <si>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</si>
  <si>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</si>
  <si>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</si>
  <si>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</si>
  <si>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</si>
  <si>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</si>
  <si>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</si>
  <si>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</si>
  <si>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</si>
  <si>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</si>
  <si>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</si>
  <si>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</si>
  <si>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</si>
  <si>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</si>
  <si>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</si>
  <si>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</si>
  <si>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</si>
  <si>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</si>
  <si>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</si>
  <si>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</si>
  <si>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</si>
  <si>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</si>
  <si>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</si>
  <si>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</si>
  <si>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</si>
  <si>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</si>
  <si>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</si>
  <si>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</si>
  <si>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</si>
  <si>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</si>
  <si>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</si>
  <si>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</si>
  <si>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</si>
  <si>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</si>
  <si>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</si>
  <si>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</si>
  <si>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</si>
  <si>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</si>
  <si>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</si>
  <si>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</si>
  <si>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</si>
  <si>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</si>
  <si>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</si>
  <si>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</si>
  <si>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</si>
  <si>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</si>
  <si>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</si>
  <si>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</si>
  <si>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</si>
  <si>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</si>
  <si>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</si>
  <si>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</si>
  <si>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</si>
  <si>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</si>
  <si>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</si>
  <si>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</si>
  <si>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</si>
  <si>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</si>
  <si>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</si>
  <si>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</si>
  <si>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</si>
  <si>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</si>
  <si>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</si>
  <si>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</si>
  <si>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</si>
  <si>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</si>
  <si>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</si>
  <si>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</si>
  <si>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</si>
  <si>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</si>
  <si>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</si>
  <si>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</si>
  <si>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</si>
  <si>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</si>
  <si>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</si>
  <si>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</si>
  <si>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</si>
  <si>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</si>
  <si>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</si>
  <si>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</si>
  <si>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</si>
  <si>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</si>
  <si>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</si>
  <si>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</si>
  <si>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</si>
  <si>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</si>
  <si>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</si>
  <si>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</si>
  <si>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</si>
  <si>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</si>
  <si>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</si>
  <si>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</si>
  <si>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</si>
  <si>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</si>
  <si>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</si>
  <si>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</si>
  <si>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</si>
  <si>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</si>
  <si>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</si>
  <si>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</si>
  <si>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</si>
  <si>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</si>
  <si>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</si>
  <si>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</si>
  <si>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</si>
  <si>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</si>
  <si>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</si>
  <si>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</si>
  <si>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</si>
  <si>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</si>
  <si>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</si>
  <si>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</si>
  <si>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</si>
  <si>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</si>
  <si>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</si>
  <si>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</si>
  <si>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</si>
  <si>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</si>
  <si>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</si>
  <si>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</si>
  <si>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</si>
  <si>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</si>
  <si>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</si>
  <si>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</si>
  <si>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</si>
  <si>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</si>
  <si>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</si>
  <si>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</si>
  <si>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</si>
  <si>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</si>
  <si>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</si>
  <si>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</si>
  <si>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</si>
  <si>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</si>
  <si>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</si>
  <si>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</si>
  <si>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</si>
  <si>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</si>
  <si>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</si>
  <si>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</si>
  <si>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</si>
  <si>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</si>
  <si>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</si>
  <si>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</si>
  <si>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</si>
  <si>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</si>
  <si>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</si>
  <si>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</si>
  <si>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</si>
  <si>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</si>
  <si>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</si>
  <si>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</si>
  <si>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</si>
  <si>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</si>
  <si>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</si>
  <si>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</si>
  <si>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</si>
  <si>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</si>
  <si>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</si>
  <si>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</si>
  <si>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</si>
  <si>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</si>
  <si>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</si>
  <si>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</si>
  <si>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</si>
  <si>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</si>
  <si>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</si>
  <si>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</si>
  <si>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</si>
  <si>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</si>
  <si>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</si>
  <si>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</si>
  <si>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</si>
  <si>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</si>
  <si>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</si>
  <si>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</si>
  <si>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</si>
  <si>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</si>
  <si>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</si>
  <si>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</si>
  <si>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</si>
  <si>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</si>
  <si>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</si>
  <si>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</si>
  <si>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</si>
  <si>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</si>
  <si>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</si>
  <si>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</si>
  <si>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</si>
  <si>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</si>
  <si>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</si>
  <si>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</si>
  <si>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</si>
  <si>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</si>
  <si>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</si>
  <si>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</si>
  <si>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</si>
  <si>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</si>
  <si>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</si>
  <si>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</si>
  <si>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</si>
  <si>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</si>
  <si>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</si>
  <si>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</si>
  <si>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</si>
  <si>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</si>
  <si>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</si>
  <si>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</si>
  <si>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</si>
  <si>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</si>
  <si>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</si>
  <si>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</si>
  <si>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</si>
  <si>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</si>
  <si>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</si>
  <si>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</si>
  <si>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</si>
  <si>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</si>
  <si>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</si>
  <si>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</si>
  <si>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</si>
  <si>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</si>
  <si>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</si>
  <si>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</si>
  <si>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</si>
  <si>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</si>
  <si>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</si>
  <si>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</si>
  <si>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</si>
  <si>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</si>
  <si>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</si>
  <si>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</si>
  <si>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</si>
  <si>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</si>
  <si>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</si>
  <si>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</si>
  <si>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</si>
  <si>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</si>
  <si>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</si>
  <si>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</si>
  <si>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</si>
  <si>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</si>
  <si>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</si>
  <si>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</si>
  <si>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</si>
  <si>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</si>
  <si>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</si>
  <si>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</si>
  <si>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</si>
  <si>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</si>
  <si>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</si>
  <si>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</si>
  <si>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</si>
  <si>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</si>
  <si>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</si>
  <si>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</si>
  <si>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</si>
  <si>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</si>
  <si>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</si>
  <si>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</si>
  <si>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</si>
  <si>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</si>
  <si>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</si>
  <si>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</si>
  <si>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</si>
  <si>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</si>
  <si>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</si>
  <si>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</si>
  <si>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</si>
  <si>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</si>
  <si>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</si>
  <si>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</si>
  <si>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</si>
  <si>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</si>
  <si>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</si>
  <si>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</si>
  <si>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</si>
  <si>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</si>
  <si>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</si>
  <si>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</si>
  <si>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</si>
  <si>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</si>
  <si>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</si>
  <si>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</si>
  <si>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</si>
  <si>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</si>
  <si>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</si>
  <si>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</si>
  <si>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</si>
  <si>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</si>
  <si>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</si>
  <si>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</si>
  <si>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</si>
  <si>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</si>
  <si>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</si>
  <si>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</si>
  <si>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</si>
  <si>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</si>
  <si>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</si>
  <si>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</si>
  <si>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</si>
  <si>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</si>
  <si>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</si>
  <si>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</si>
  <si>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</si>
  <si>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</si>
  <si>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</si>
  <si>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</si>
  <si>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</si>
  <si>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</si>
  <si>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</si>
  <si>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</si>
  <si>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</si>
  <si>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</si>
  <si>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</si>
  <si>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</si>
  <si>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</si>
  <si>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</si>
  <si>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</si>
  <si>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</si>
  <si>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</si>
  <si>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</si>
  <si>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</si>
  <si>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</si>
  <si>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</si>
  <si>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</si>
  <si>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</si>
  <si>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</si>
  <si>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</si>
  <si>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</si>
  <si>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</si>
  <si>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</si>
  <si>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</si>
  <si>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</si>
  <si>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</si>
  <si>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</si>
  <si>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</si>
  <si>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</si>
  <si>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</si>
  <si>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</si>
  <si>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</si>
  <si>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</si>
  <si>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</si>
  <si>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</si>
  <si>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</si>
  <si>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</si>
  <si>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</si>
  <si>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</si>
  <si>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</si>
  <si>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</si>
  <si>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</si>
  <si>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</si>
  <si>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</si>
  <si>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</si>
  <si>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</si>
  <si>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</si>
  <si>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</si>
  <si>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</si>
  <si>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</si>
  <si>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</si>
  <si>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</si>
  <si>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</si>
  <si>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</si>
  <si>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</si>
  <si>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</si>
  <si>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</si>
  <si>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</si>
  <si>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</si>
  <si>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</si>
  <si>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</si>
  <si>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</si>
  <si>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</si>
  <si>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</si>
  <si>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</si>
  <si>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</si>
  <si>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</si>
  <si>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</si>
  <si>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</si>
  <si>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</si>
  <si>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</si>
  <si>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</si>
  <si>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</si>
  <si>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</si>
  <si>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</si>
  <si>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</si>
  <si>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</si>
  <si>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</si>
  <si>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</si>
  <si>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</si>
  <si>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</si>
  <si>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</si>
  <si>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</si>
  <si>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</si>
  <si>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</si>
  <si>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</si>
  <si>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</si>
  <si>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</si>
  <si>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</si>
  <si>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</si>
  <si>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</si>
  <si>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</si>
  <si>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</si>
  <si>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</si>
  <si>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</si>
  <si>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</si>
  <si>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</si>
  <si>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</si>
  <si>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</si>
  <si>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</si>
  <si>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</si>
  <si>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</si>
  <si>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</si>
  <si>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</si>
  <si>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</si>
  <si>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</si>
  <si>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</si>
  <si>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</si>
  <si>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</si>
  <si>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</si>
  <si>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</si>
  <si>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</si>
  <si>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</si>
  <si>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</si>
  <si>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</si>
  <si>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</si>
  <si>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</si>
  <si>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</si>
  <si>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</si>
  <si>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</si>
  <si>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</si>
  <si>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</si>
  <si>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</si>
  <si>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</si>
  <si>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</si>
  <si>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</si>
  <si>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</si>
  <si>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</si>
  <si>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</si>
  <si>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</si>
  <si>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</si>
  <si>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</si>
  <si>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</si>
  <si>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</si>
  <si>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</si>
  <si>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</si>
  <si>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</si>
  <si>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</si>
  <si>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</si>
  <si>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</si>
  <si>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</si>
  <si>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</si>
  <si>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</si>
  <si>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</si>
  <si>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</si>
  <si>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</si>
  <si>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</si>
  <si>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</si>
  <si>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</si>
  <si>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</si>
  <si>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</si>
  <si>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</si>
  <si>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</si>
  <si>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</si>
  <si>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</si>
  <si>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</si>
  <si>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</si>
  <si>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</si>
  <si>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</si>
  <si>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</si>
  <si>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</si>
  <si>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</si>
  <si>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</si>
  <si>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</si>
  <si>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</si>
  <si>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</si>
  <si>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</si>
  <si>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</si>
  <si>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</si>
  <si>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</si>
  <si>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</si>
  <si>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</si>
  <si>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</si>
  <si>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</si>
  <si>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</si>
  <si>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</si>
  <si>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</si>
  <si>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</si>
  <si>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</si>
  <si>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</si>
  <si>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</si>
  <si>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</si>
  <si>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</si>
  <si>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</si>
  <si>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</si>
  <si>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</si>
  <si>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</si>
  <si>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</si>
  <si>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</si>
  <si>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</si>
  <si>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</si>
  <si>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</si>
  <si>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</si>
  <si>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</si>
  <si>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</si>
  <si>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</si>
  <si>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</si>
  <si>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</si>
  <si>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</si>
  <si>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</si>
  <si>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</si>
  <si>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</si>
  <si>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</si>
  <si>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</si>
  <si>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</si>
  <si>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</si>
  <si>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</si>
  <si>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</si>
  <si>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</si>
  <si>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</si>
  <si>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</si>
  <si>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</si>
  <si>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</si>
  <si>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</si>
  <si>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</si>
  <si>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</si>
  <si>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</si>
  <si>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</si>
  <si>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</si>
  <si>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</si>
  <si>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</si>
  <si>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</si>
  <si>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</si>
  <si>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</si>
  <si>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</si>
  <si>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</si>
  <si>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</si>
  <si>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</si>
  <si>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</si>
  <si>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</si>
  <si>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</si>
  <si>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</si>
  <si>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</si>
  <si>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</si>
  <si>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</si>
  <si>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</si>
  <si>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</si>
  <si>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</si>
  <si>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</si>
  <si>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</si>
  <si>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</si>
  <si>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</si>
  <si>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</si>
  <si>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</si>
  <si>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</si>
  <si>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</si>
  <si>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</si>
  <si>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</si>
  <si>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</si>
  <si>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</si>
  <si>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</si>
  <si>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</si>
  <si>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</si>
  <si>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</si>
  <si>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</si>
  <si>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</si>
  <si>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</si>
  <si>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</si>
  <si>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</si>
  <si>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</si>
  <si>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</si>
  <si>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</si>
  <si>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</si>
  <si>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</si>
  <si>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</si>
  <si>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</si>
  <si>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</si>
  <si>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</si>
  <si>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</si>
  <si>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</si>
  <si>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</si>
  <si>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</si>
  <si>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</si>
  <si>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</si>
  <si>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</si>
  <si>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</si>
  <si>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</si>
  <si>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</si>
  <si>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</si>
  <si>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</si>
  <si>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</si>
  <si>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</si>
  <si>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</si>
  <si>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</si>
  <si>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</si>
  <si>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</si>
  <si>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</si>
  <si>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</si>
  <si>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</si>
  <si>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</si>
  <si>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</si>
  <si>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</si>
  <si>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</si>
  <si>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</si>
  <si>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</si>
  <si>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</si>
  <si>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</si>
  <si>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</si>
  <si>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</si>
  <si>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</si>
  <si>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</si>
  <si>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</si>
  <si>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</si>
  <si>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</si>
  <si>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</si>
  <si>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</si>
  <si>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</si>
  <si>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</si>
  <si>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</si>
  <si>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</si>
  <si>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</si>
  <si>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</si>
  <si>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</si>
  <si>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</si>
  <si>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</si>
  <si>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</si>
  <si>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</si>
  <si>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</si>
  <si>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</si>
  <si>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</si>
  <si>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</si>
  <si>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</si>
  <si>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</si>
  <si>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</si>
  <si>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</si>
  <si>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</si>
  <si>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</si>
  <si>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</si>
  <si>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</si>
  <si>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</si>
  <si>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</si>
  <si>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</si>
  <si>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</si>
  <si>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</si>
  <si>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</si>
  <si>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</si>
  <si>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</si>
  <si>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</si>
  <si>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</si>
  <si>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</si>
  <si>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</si>
  <si>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</si>
  <si>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</si>
  <si>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</si>
  <si>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</si>
  <si>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</si>
  <si>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</si>
  <si>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</si>
  <si>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</si>
  <si>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</si>
  <si>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</si>
  <si>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</si>
  <si>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</si>
  <si>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</si>
  <si>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</si>
  <si>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</si>
  <si>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</si>
  <si>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</si>
  <si>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</si>
  <si>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</si>
  <si>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</si>
  <si>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</si>
  <si>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</si>
  <si>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</si>
  <si>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</si>
  <si>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</si>
  <si>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</si>
  <si>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</si>
  <si>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</si>
  <si>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</si>
  <si>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</si>
  <si>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</si>
  <si>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</si>
  <si>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</si>
  <si>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</si>
  <si>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</si>
  <si>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</si>
  <si>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</si>
  <si>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</si>
  <si>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</si>
  <si>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</si>
  <si>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</si>
  <si>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</si>
  <si>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</si>
  <si>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</si>
  <si>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</si>
  <si>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</si>
  <si>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</si>
  <si>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</si>
  <si>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</si>
  <si>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</si>
  <si>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</si>
  <si>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</si>
  <si>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</si>
  <si>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</si>
  <si>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</si>
  <si>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</si>
  <si>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</si>
  <si>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</si>
  <si>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</si>
  <si>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</si>
  <si>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</si>
  <si>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</si>
  <si>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</si>
  <si>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</si>
  <si>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</si>
  <si>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</si>
  <si>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</si>
  <si>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</si>
  <si>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</si>
  <si>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</si>
  <si>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</si>
  <si>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</si>
  <si>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</si>
  <si>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</si>
  <si>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</si>
  <si>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</si>
  <si>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</si>
  <si>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</si>
  <si>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</si>
  <si>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</si>
  <si>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</si>
  <si>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</si>
  <si>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</si>
  <si>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</si>
  <si>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</si>
  <si>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</si>
  <si>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</si>
  <si>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</si>
  <si>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</si>
  <si>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</si>
  <si>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</si>
  <si>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</si>
  <si>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</si>
  <si>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</si>
  <si>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</si>
  <si>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</si>
  <si>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</si>
  <si>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</si>
  <si>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</si>
  <si>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</si>
  <si>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</si>
  <si>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</si>
  <si>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</si>
  <si>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</si>
  <si>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</si>
  <si>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</si>
  <si>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</si>
  <si>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</si>
  <si>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</si>
  <si>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</si>
  <si>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</si>
  <si>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</si>
  <si>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</si>
  <si>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</si>
  <si>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</si>
  <si>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</si>
  <si>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</si>
  <si>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</si>
  <si>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</si>
  <si>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</si>
  <si>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</si>
  <si>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</si>
  <si>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</si>
  <si>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</si>
  <si>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</si>
  <si>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</si>
  <si>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</si>
  <si>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</si>
  <si>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</si>
  <si>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</si>
  <si>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</si>
  <si>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</si>
  <si>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</si>
  <si>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</si>
  <si>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</si>
  <si>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</si>
  <si>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</si>
  <si>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</si>
  <si>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</si>
  <si>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</si>
  <si>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</si>
  <si>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</si>
  <si>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</si>
  <si>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</si>
  <si>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</si>
  <si>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</si>
  <si>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</si>
  <si>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</si>
  <si>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</si>
  <si>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</si>
  <si>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</si>
  <si>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</si>
  <si>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</si>
  <si>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</si>
  <si>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</si>
  <si>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</si>
  <si>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</si>
  <si>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</si>
  <si>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</si>
  <si>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</si>
  <si>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</si>
  <si>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</si>
  <si>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</si>
  <si>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</si>
  <si>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</si>
  <si>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</si>
  <si>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</si>
  <si>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</si>
  <si>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</si>
  <si>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</si>
  <si>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</si>
  <si>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</si>
  <si>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</si>
  <si>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</si>
  <si>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</si>
  <si>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</si>
  <si>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</si>
  <si>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</si>
  <si>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</si>
  <si>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</si>
  <si>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</si>
  <si>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</si>
  <si>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</si>
  <si>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</si>
  <si>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</si>
  <si>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</si>
  <si>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</si>
  <si>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</si>
  <si>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</si>
  <si>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</si>
  <si>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</si>
  <si>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</si>
  <si>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</si>
  <si>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</si>
  <si>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</si>
  <si>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</si>
  <si>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</si>
  <si>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</si>
  <si>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</si>
  <si>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</si>
  <si>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</si>
  <si>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</si>
  <si>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</si>
  <si>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</si>
  <si>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</si>
  <si>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</si>
  <si>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</si>
  <si>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</si>
  <si>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</si>
  <si>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</si>
  <si>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</si>
  <si>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</si>
  <si>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</si>
  <si>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</si>
  <si>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</si>
  <si>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</si>
  <si>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</si>
  <si>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</si>
  <si>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</si>
  <si>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</si>
  <si>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</si>
  <si>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</si>
  <si>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</si>
  <si>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</si>
  <si>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</si>
  <si>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</si>
  <si>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</si>
  <si>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</si>
  <si>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</si>
  <si>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</si>
  <si>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</si>
  <si>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</si>
  <si>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</si>
  <si>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</si>
  <si>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</si>
  <si>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</si>
  <si>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</si>
  <si>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</si>
  <si>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</si>
  <si>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</si>
  <si>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</si>
  <si>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</si>
  <si>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</si>
  <si>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</si>
  <si>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</si>
  <si>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</si>
  <si>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</si>
  <si>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</si>
  <si>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</si>
  <si>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</si>
  <si>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</si>
  <si>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</si>
  <si>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</si>
  <si>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</si>
  <si>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</si>
  <si>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</si>
  <si>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</si>
  <si>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</si>
  <si>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</si>
  <si>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</si>
  <si>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</si>
  <si>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</si>
  <si>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</si>
  <si>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</si>
  <si>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</si>
  <si>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</si>
  <si>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</si>
  <si>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</si>
  <si>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</si>
  <si>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</si>
  <si>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</si>
  <si>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</si>
  <si>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</si>
  <si>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</si>
  <si>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</si>
  <si>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</si>
  <si>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</si>
  <si>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</si>
  <si>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</si>
  <si>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</si>
  <si>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</si>
  <si>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</si>
  <si>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</si>
  <si>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</si>
  <si>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</si>
  <si>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</si>
  <si>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</si>
  <si>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</si>
  <si>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</si>
  <si>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</si>
  <si>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</si>
  <si>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</si>
  <si>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</si>
  <si>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</si>
  <si>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</si>
  <si>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</si>
  <si>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</si>
  <si>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</si>
  <si>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</si>
  <si>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</si>
  <si>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</si>
  <si>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</si>
  <si>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</si>
  <si>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</si>
  <si>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</si>
  <si>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</si>
  <si>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</si>
  <si>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</si>
  <si>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</si>
  <si>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</si>
  <si>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</si>
  <si>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</si>
  <si>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</si>
  <si>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</si>
  <si>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</si>
  <si>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</si>
  <si>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</si>
  <si>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</si>
  <si>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</si>
  <si>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</si>
  <si>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</si>
  <si>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</si>
  <si>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</si>
  <si>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</si>
  <si>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</si>
  <si>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</si>
  <si>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</si>
  <si>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</si>
  <si>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</si>
  <si>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</si>
  <si>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</si>
  <si>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</si>
  <si>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</si>
  <si>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</si>
  <si>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</si>
  <si>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</si>
  <si>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</si>
  <si>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</si>
  <si>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</si>
  <si>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</si>
  <si>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</si>
  <si>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</si>
  <si>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</si>
  <si>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</si>
  <si>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</si>
  <si>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</si>
  <si>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</si>
  <si>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</si>
  <si>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</si>
  <si>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</si>
  <si>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</si>
  <si>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</si>
  <si>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</si>
  <si>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</si>
  <si>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</si>
  <si>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</si>
  <si>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</si>
  <si>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</si>
  <si>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</si>
  <si>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</si>
  <si>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</si>
  <si>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</si>
  <si>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</si>
  <si>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</si>
  <si>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</si>
  <si>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</si>
  <si>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</si>
  <si>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</si>
  <si>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</si>
  <si>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</si>
  <si>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</si>
  <si>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</si>
  <si>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</si>
  <si>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</si>
  <si>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</si>
  <si>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</si>
  <si>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</si>
  <si>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</si>
  <si>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</si>
  <si>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</si>
  <si>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</si>
  <si>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</si>
  <si>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</si>
  <si>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</si>
  <si>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</si>
  <si>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</si>
  <si>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</si>
  <si>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</si>
  <si>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</si>
  <si>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</si>
  <si>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</si>
  <si>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</si>
  <si>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</si>
  <si>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</si>
  <si>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</si>
  <si>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</si>
  <si>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</si>
  <si>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</si>
  <si>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</si>
  <si>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</si>
  <si>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</si>
  <si>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</si>
  <si>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</si>
  <si>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</si>
  <si>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</si>
  <si>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</si>
  <si>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</si>
  <si>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</si>
  <si>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</si>
  <si>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</si>
  <si>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</si>
  <si>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</si>
  <si>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</si>
  <si>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</si>
  <si>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</si>
  <si>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</si>
  <si>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</si>
  <si>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</si>
  <si>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</si>
  <si>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</si>
  <si>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</si>
  <si>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</si>
  <si>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</si>
  <si>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</si>
  <si>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</si>
  <si>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</si>
  <si>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</si>
  <si>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</si>
  <si>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</si>
  <si>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</si>
  <si>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</si>
  <si>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</si>
  <si>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</si>
  <si>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</si>
  <si>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</si>
  <si>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</si>
  <si>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</si>
  <si>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</si>
  <si>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</si>
  <si>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</si>
  <si>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</si>
  <si>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</si>
  <si>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</si>
  <si>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</si>
  <si>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</si>
  <si>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</si>
  <si>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</si>
  <si>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</si>
  <si>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</si>
  <si>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</si>
  <si>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</si>
  <si>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</si>
  <si>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</si>
  <si>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</si>
  <si>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</si>
  <si>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</si>
  <si>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</si>
  <si>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</si>
  <si>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</si>
  <si>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</si>
  <si>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</si>
  <si>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</si>
  <si>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</si>
  <si>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</si>
  <si>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</si>
  <si>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</si>
  <si>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</si>
  <si>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</si>
  <si>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</si>
  <si>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</si>
  <si>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</si>
  <si>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</si>
  <si>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</si>
  <si>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</si>
  <si>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</si>
  <si>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</si>
  <si>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</si>
  <si>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</si>
  <si>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</si>
  <si>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</si>
  <si>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</si>
  <si>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</si>
  <si>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</si>
  <si>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</si>
  <si>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</si>
  <si>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</si>
  <si>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</si>
  <si>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</si>
  <si>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</si>
  <si>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</si>
  <si>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</si>
  <si>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</si>
  <si>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</si>
  <si>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</si>
  <si>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</si>
  <si>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</si>
  <si>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</si>
  <si>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</si>
  <si>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</si>
  <si>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</si>
  <si>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</si>
  <si>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</si>
  <si>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</si>
  <si>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</si>
  <si>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</si>
  <si>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</si>
  <si>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</si>
  <si>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</si>
  <si>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</si>
  <si>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</si>
  <si>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</si>
  <si>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</si>
  <si>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</si>
  <si>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</si>
  <si>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</si>
  <si>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</si>
  <si>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</si>
  <si>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</si>
  <si>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</si>
  <si>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</si>
  <si>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</si>
  <si>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</si>
  <si>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</si>
  <si>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</si>
  <si>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</si>
  <si>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</si>
  <si>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</si>
  <si>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</si>
  <si>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</si>
  <si>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</si>
  <si>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</si>
  <si>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</si>
  <si>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</si>
  <si>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</si>
  <si>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</si>
  <si>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</si>
  <si>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</si>
  <si>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</si>
  <si>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</si>
  <si>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</si>
  <si>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</si>
  <si>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</si>
  <si>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</si>
  <si>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</si>
  <si>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</si>
  <si>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</si>
  <si>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</si>
  <si>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</si>
  <si>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</si>
  <si>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</si>
  <si>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</si>
  <si>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</si>
  <si>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</si>
  <si>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</si>
  <si>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</si>
  <si>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</si>
  <si>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</si>
  <si>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</si>
  <si>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</si>
  <si>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</si>
  <si>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</si>
  <si>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</si>
  <si>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</si>
  <si>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</si>
  <si>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</si>
  <si>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</si>
  <si>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</si>
  <si>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</si>
  <si>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</si>
  <si>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</si>
  <si>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</si>
  <si>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</si>
  <si>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</si>
  <si>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</si>
  <si>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</si>
  <si>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</si>
  <si>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</si>
  <si>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</si>
  <si>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</si>
  <si>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</si>
  <si>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</si>
  <si>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</si>
  <si>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</si>
  <si>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</si>
  <si>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</si>
  <si>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</si>
  <si>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</si>
  <si>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</si>
  <si>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</si>
  <si>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</si>
  <si>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</si>
  <si>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</si>
  <si>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</si>
  <si>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</si>
  <si>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</si>
  <si>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</si>
  <si>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</si>
  <si>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</si>
  <si>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</si>
  <si>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</si>
  <si>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</si>
  <si>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</si>
  <si>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</si>
  <si>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</si>
  <si>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</si>
  <si>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</si>
  <si>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</si>
  <si>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</si>
  <si>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</si>
  <si>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</si>
  <si>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</si>
  <si>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</si>
  <si>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</si>
  <si>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</si>
  <si>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</si>
  <si>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</si>
  <si>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</si>
  <si>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</si>
  <si>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</si>
  <si>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</si>
  <si>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</si>
  <si>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</si>
  <si>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</si>
  <si>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</si>
  <si>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</si>
  <si>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</si>
  <si>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</si>
  <si>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</si>
  <si>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</si>
  <si>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</si>
  <si>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</si>
  <si>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</si>
  <si>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</si>
  <si>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</si>
  <si>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</si>
  <si>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</si>
  <si>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</si>
  <si>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</si>
  <si>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</si>
  <si>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</si>
  <si>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</si>
  <si>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</si>
  <si>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</si>
  <si>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</si>
  <si>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</si>
  <si>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</si>
  <si>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</si>
  <si>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</si>
  <si>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</si>
  <si>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</si>
  <si>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</si>
  <si>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</si>
  <si>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</si>
  <si>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</si>
  <si>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</si>
  <si>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</si>
  <si>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</si>
  <si>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</si>
  <si>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</si>
  <si>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</si>
  <si>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</si>
  <si>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</si>
  <si>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</si>
  <si>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</si>
  <si>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</si>
  <si>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</si>
  <si>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</si>
  <si>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</si>
  <si>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</si>
  <si>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</si>
  <si>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</si>
  <si>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</si>
  <si>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</si>
  <si>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</si>
  <si>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</si>
  <si>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</si>
  <si>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</si>
  <si>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</si>
  <si>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</si>
  <si>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</si>
  <si>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</si>
  <si>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</si>
  <si>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</si>
  <si>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</si>
  <si>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</si>
  <si>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</si>
  <si>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</si>
  <si>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</si>
  <si>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</si>
  <si>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</si>
  <si>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</si>
  <si>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</si>
  <si>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</si>
  <si>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</si>
  <si>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</si>
  <si>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</si>
  <si>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</si>
  <si>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</si>
  <si>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</si>
  <si>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</si>
  <si>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</si>
  <si>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</si>
  <si>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</si>
  <si>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</si>
  <si>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</si>
  <si>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</si>
  <si>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</si>
  <si>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</si>
  <si>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</si>
  <si>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</si>
  <si>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</si>
  <si>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</si>
  <si>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</si>
  <si>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</si>
  <si>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</si>
  <si>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</si>
  <si>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</si>
  <si>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</si>
  <si>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</si>
  <si>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</si>
  <si>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</si>
  <si>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</si>
  <si>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</si>
  <si>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</si>
  <si>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</si>
  <si>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</si>
  <si>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</si>
  <si>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</si>
  <si>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</si>
  <si>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</si>
  <si>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</si>
  <si>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</si>
  <si>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</si>
  <si>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</si>
  <si>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</si>
  <si>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</si>
  <si>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</si>
  <si>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</si>
  <si>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</si>
  <si>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</si>
  <si>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</si>
  <si>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</si>
  <si>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</si>
  <si>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</si>
  <si>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</si>
  <si>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</si>
  <si>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</si>
  <si>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</si>
  <si>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</si>
  <si>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</si>
  <si>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</si>
  <si>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</si>
  <si>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</si>
  <si>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</si>
  <si>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</si>
  <si>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</si>
  <si>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</si>
  <si>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</si>
  <si>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</si>
  <si>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</si>
  <si>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</si>
  <si>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</si>
  <si>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</si>
  <si>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</si>
  <si>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</si>
  <si>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</si>
  <si>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</si>
  <si>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</si>
  <si>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</si>
  <si>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</si>
  <si>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</si>
  <si>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</si>
  <si>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</si>
  <si>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</si>
  <si>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</si>
  <si>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</si>
  <si>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</si>
  <si>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</si>
  <si>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</si>
  <si>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</si>
  <si>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</si>
  <si>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</si>
  <si>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</si>
  <si>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</si>
  <si>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</si>
  <si>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</si>
  <si>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</si>
  <si>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</si>
  <si>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</si>
  <si>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</si>
  <si>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</si>
  <si>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</si>
  <si>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</si>
  <si>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</si>
  <si>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</si>
  <si>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</si>
  <si>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</si>
  <si>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</si>
  <si>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</si>
  <si>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</si>
  <si>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</si>
  <si>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</si>
  <si>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</si>
  <si>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</si>
  <si>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</si>
  <si>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</si>
  <si>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</si>
  <si>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</si>
  <si>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</si>
  <si>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</si>
  <si>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</si>
  <si>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</si>
  <si>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</si>
  <si>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</si>
  <si>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</si>
  <si>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</si>
  <si>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</si>
  <si>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</si>
  <si>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</si>
  <si>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</si>
  <si>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</si>
  <si>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</si>
  <si>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</si>
  <si>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</si>
  <si>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</si>
  <si>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</si>
  <si>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</si>
  <si>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</si>
  <si>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</si>
  <si>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</si>
  <si>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</si>
  <si>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</si>
  <si>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</si>
  <si>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</si>
  <si>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</si>
  <si>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</si>
  <si>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</si>
  <si>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</si>
  <si>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</si>
  <si>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</si>
  <si>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</si>
  <si>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</si>
  <si>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</si>
  <si>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</si>
  <si>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</si>
  <si>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</si>
  <si>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</si>
  <si>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</si>
  <si>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</si>
  <si>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</si>
  <si>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</si>
  <si>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</si>
  <si>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</si>
  <si>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</si>
  <si>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</si>
  <si>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</si>
  <si>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</si>
  <si>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</si>
  <si>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</si>
  <si>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</si>
  <si>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</si>
  <si>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</si>
  <si>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</si>
  <si>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</si>
  <si>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</si>
  <si>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</si>
  <si>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</si>
  <si>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</si>
  <si>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</si>
  <si>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</si>
  <si>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</si>
  <si>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</si>
  <si>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</si>
  <si>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</si>
  <si>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</si>
  <si>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</si>
  <si>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</si>
  <si>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</si>
  <si>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</si>
  <si>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</si>
  <si>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</si>
  <si>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</si>
  <si>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</si>
  <si>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</si>
  <si>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</si>
  <si>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</si>
  <si>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</si>
  <si>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</si>
  <si>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</si>
  <si>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</si>
  <si>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</si>
  <si>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</si>
  <si>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</si>
  <si>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</si>
  <si>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</si>
  <si>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</si>
  <si>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</si>
  <si>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</si>
  <si>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</si>
  <si>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</si>
  <si>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</si>
  <si>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</si>
  <si>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</si>
  <si>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</si>
  <si>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</si>
  <si>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</si>
  <si>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</si>
  <si>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</si>
  <si>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</si>
  <si>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</si>
  <si>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</si>
  <si>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</si>
  <si>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</si>
  <si>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</si>
  <si>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</si>
  <si>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</si>
  <si>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</si>
  <si>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</si>
  <si>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</si>
  <si>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</si>
  <si>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</si>
  <si>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</si>
  <si>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</si>
  <si>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</si>
  <si>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</si>
  <si>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</si>
  <si>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</si>
  <si>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</si>
  <si>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</si>
  <si>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</si>
  <si>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</si>
  <si>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</si>
  <si>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</si>
  <si>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</si>
  <si>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</si>
  <si>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</si>
  <si>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</si>
  <si>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</si>
  <si>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</si>
  <si>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</si>
  <si>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</si>
  <si>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</si>
  <si>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</si>
  <si>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</si>
  <si>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</si>
  <si>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</si>
  <si>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</si>
  <si>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</si>
  <si>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</si>
  <si>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</si>
  <si>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</si>
  <si>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</si>
  <si>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</si>
  <si>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</si>
  <si>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</si>
  <si>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</si>
  <si>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</si>
  <si>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</si>
  <si>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</si>
  <si>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</si>
  <si>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</si>
  <si>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</si>
  <si>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</si>
  <si>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</si>
  <si>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</si>
  <si>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</si>
  <si>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</si>
  <si>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</si>
  <si>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</si>
  <si>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</si>
  <si>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</si>
  <si>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</si>
  <si>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</si>
  <si>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</si>
  <si>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</si>
  <si>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</si>
  <si>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</si>
  <si>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</si>
  <si>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</si>
  <si>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</si>
  <si>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</si>
  <si>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</si>
  <si>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</si>
  <si>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</si>
  <si>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</si>
  <si>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</si>
  <si>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</si>
  <si>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</si>
  <si>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</si>
  <si>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</si>
  <si>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</si>
  <si>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</si>
  <si>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</si>
  <si>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</si>
  <si>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</si>
  <si>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</si>
  <si>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</si>
  <si>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</si>
  <si>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</si>
  <si>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</si>
  <si>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</si>
  <si>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</si>
  <si>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</si>
  <si>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</si>
  <si>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</si>
  <si>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</si>
  <si>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</si>
  <si>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</si>
  <si>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</si>
  <si>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</si>
  <si>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</si>
  <si>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</si>
  <si>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</si>
  <si>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</si>
  <si>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</si>
  <si>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</si>
  <si>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</si>
  <si>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</si>
  <si>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</si>
  <si>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</si>
  <si>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</si>
  <si>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</si>
  <si>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</si>
  <si>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</si>
  <si>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</si>
  <si>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</si>
  <si>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</si>
  <si>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</si>
  <si>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</si>
  <si>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</si>
  <si>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</si>
  <si>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</si>
  <si>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</si>
  <si>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</si>
  <si>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</si>
  <si>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</si>
  <si>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</si>
  <si>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</si>
  <si>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</si>
  <si>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</si>
  <si>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</si>
  <si>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</si>
  <si>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</si>
  <si>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</si>
  <si>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</si>
  <si>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</si>
  <si>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</si>
  <si>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</si>
  <si>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</si>
  <si>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</si>
  <si>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</si>
  <si>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</si>
  <si>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</si>
  <si>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</si>
  <si>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</si>
  <si>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</si>
  <si>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</si>
  <si>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</si>
  <si>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</si>
  <si>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</si>
  <si>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</si>
  <si>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</si>
  <si>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</si>
  <si>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</si>
  <si>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</si>
  <si>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</si>
  <si>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</si>
  <si>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</si>
  <si>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</si>
  <si>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</si>
  <si>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</si>
  <si>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</si>
  <si>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</si>
  <si>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</si>
  <si>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</si>
  <si>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</si>
  <si>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</si>
  <si>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</si>
  <si>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</si>
  <si>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</si>
  <si>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</si>
  <si>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</si>
  <si>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</si>
  <si>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</si>
  <si>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</si>
  <si>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</si>
  <si>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</si>
  <si>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</si>
  <si>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</si>
  <si>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</si>
  <si>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</si>
  <si>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</si>
  <si>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</si>
  <si>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</si>
  <si>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</si>
  <si>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</si>
  <si>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</si>
  <si>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</si>
  <si>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</si>
  <si>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</si>
  <si>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</si>
  <si>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</si>
  <si>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</si>
  <si>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</si>
  <si>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</si>
  <si>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</si>
  <si>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</si>
  <si>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</si>
  <si>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</si>
  <si>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</si>
  <si>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</si>
  <si>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</si>
  <si>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</si>
  <si>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</si>
  <si>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</si>
  <si>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</si>
  <si>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</si>
  <si>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</si>
  <si>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</si>
  <si>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</si>
  <si>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</si>
  <si>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</si>
  <si>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</si>
  <si>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</si>
  <si>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</si>
  <si>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</si>
  <si>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</si>
  <si>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</si>
  <si>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</si>
  <si>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</si>
  <si>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</si>
  <si>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</si>
  <si>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</si>
  <si>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</si>
  <si>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</si>
  <si>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</si>
  <si>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</si>
  <si>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</si>
  <si>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</si>
  <si>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</si>
  <si>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</si>
  <si>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</si>
  <si>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</si>
  <si>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</si>
  <si>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</si>
  <si>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</si>
  <si>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</si>
  <si>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</si>
  <si>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</si>
  <si>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</si>
  <si>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</si>
  <si>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</si>
  <si>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</si>
  <si>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</si>
  <si>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</si>
  <si>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</si>
  <si>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</si>
  <si>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</si>
  <si>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</si>
  <si>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</si>
  <si>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</si>
  <si>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</si>
  <si>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</si>
  <si>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</si>
  <si>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</si>
  <si>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</si>
  <si>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</si>
  <si>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</si>
  <si>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</si>
  <si>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</si>
  <si>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</si>
  <si>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</si>
  <si>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</si>
  <si>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</si>
  <si>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</si>
  <si>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</si>
  <si>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</si>
  <si>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</si>
  <si>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</si>
  <si>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</si>
  <si>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</si>
  <si>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</si>
  <si>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</si>
  <si>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</si>
  <si>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</si>
  <si>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</si>
  <si>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</si>
  <si>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</si>
  <si>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</si>
  <si>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</si>
  <si>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</si>
  <si>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</si>
  <si>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</si>
  <si>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</si>
  <si>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</si>
  <si>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</si>
  <si>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</si>
  <si>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</si>
  <si>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</si>
  <si>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</si>
  <si>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</si>
  <si>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</si>
  <si>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</si>
  <si>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</si>
  <si>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</si>
  <si>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</si>
  <si>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</si>
  <si>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</si>
  <si>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</si>
  <si>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</si>
  <si>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</si>
  <si>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</si>
  <si>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</si>
  <si>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</si>
  <si>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</si>
  <si>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</si>
  <si>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</si>
  <si>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</si>
  <si>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</si>
  <si>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</si>
  <si>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</si>
  <si>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</si>
  <si>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</si>
  <si>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</si>
  <si>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</si>
  <si>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</si>
  <si>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</si>
  <si>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</si>
  <si>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</si>
  <si>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</si>
  <si>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</si>
  <si>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</si>
  <si>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</si>
  <si>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</si>
  <si>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</si>
  <si>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</si>
  <si>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</si>
  <si>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</si>
  <si>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</si>
  <si>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</si>
  <si>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</si>
  <si>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</si>
  <si>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</si>
  <si>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</si>
  <si>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</si>
  <si>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</si>
  <si>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</si>
  <si>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</si>
  <si>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</si>
  <si>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</si>
  <si>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</si>
  <si>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</si>
  <si>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</si>
  <si>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</si>
  <si>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</si>
  <si>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</si>
  <si>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</si>
  <si>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</si>
  <si>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</si>
  <si>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</si>
  <si>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</si>
  <si>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</si>
  <si>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</si>
  <si>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</si>
  <si>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</si>
  <si>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</si>
  <si>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</si>
  <si>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</si>
  <si>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</si>
  <si>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</si>
  <si>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</si>
  <si>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</si>
  <si>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</si>
  <si>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</si>
  <si>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</si>
  <si>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</si>
  <si>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</si>
  <si>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</si>
  <si>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</si>
  <si>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</si>
  <si>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</si>
  <si>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</si>
  <si>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</si>
  <si>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</si>
  <si>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</si>
  <si>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</si>
  <si>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</si>
  <si>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</si>
  <si>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</si>
  <si>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</si>
  <si>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</si>
  <si>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</si>
  <si>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</si>
  <si>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</si>
  <si>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</si>
  <si>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</si>
  <si>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</si>
  <si>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</si>
  <si>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</si>
  <si>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</si>
  <si>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</si>
  <si>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</si>
  <si>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</si>
  <si>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</si>
  <si>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</si>
  <si>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</si>
  <si>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</si>
  <si>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</si>
  <si>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</si>
  <si>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</si>
  <si>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</si>
  <si>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</si>
  <si>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</si>
  <si>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</si>
  <si>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</si>
  <si>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</si>
  <si>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</si>
  <si>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</si>
  <si>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</si>
  <si>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</si>
  <si>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</si>
  <si>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</si>
  <si>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</si>
  <si>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</si>
  <si>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</si>
  <si>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</si>
  <si>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</si>
  <si>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</si>
  <si>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</si>
  <si>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</si>
  <si>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</si>
  <si>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</si>
  <si>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</si>
  <si>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</si>
  <si>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</si>
  <si>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</si>
  <si>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</si>
  <si>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</si>
  <si>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</si>
  <si>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</si>
  <si>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</si>
  <si>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</si>
  <si>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</si>
  <si>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</si>
  <si>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</si>
  <si>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</si>
  <si>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</si>
  <si>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</si>
  <si>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</si>
  <si>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</si>
  <si>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</si>
  <si>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</si>
  <si>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</si>
  <si>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</si>
  <si>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</si>
  <si>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</si>
  <si>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</si>
  <si>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</si>
  <si>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</si>
  <si>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</si>
  <si>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</si>
  <si>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</si>
  <si>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</si>
  <si>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</si>
  <si>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</si>
  <si>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</si>
  <si>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</si>
  <si>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</si>
  <si>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</si>
  <si>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</si>
  <si>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</si>
  <si>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</si>
  <si>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</si>
  <si>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</si>
  <si>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</si>
  <si>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</si>
  <si>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</si>
  <si>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</si>
  <si>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</si>
  <si>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</si>
  <si>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</si>
  <si>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</si>
  <si>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</si>
  <si>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</si>
  <si>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</si>
  <si>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</si>
  <si>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</si>
  <si>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</si>
  <si>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</si>
  <si>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</si>
  <si>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</si>
  <si>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</si>
  <si>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</si>
  <si>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</si>
  <si>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</si>
  <si>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</si>
  <si>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</si>
  <si>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</si>
  <si>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</si>
  <si>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</si>
  <si>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</si>
  <si>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</si>
  <si>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</si>
  <si>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</si>
  <si>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</si>
  <si>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</si>
  <si>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</si>
  <si>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</si>
  <si>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</si>
  <si>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</si>
  <si>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</si>
  <si>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</si>
  <si>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</si>
  <si>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</si>
  <si>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</si>
  <si>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</si>
  <si>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</si>
  <si>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</si>
  <si>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</si>
  <si>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</si>
  <si>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</si>
  <si>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</si>
  <si>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</si>
  <si>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</si>
  <si>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</si>
  <si>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</si>
  <si>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</si>
  <si>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</si>
  <si>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</si>
  <si>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</si>
  <si>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</si>
  <si>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</si>
  <si>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</si>
  <si>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</si>
  <si>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</si>
  <si>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</si>
  <si>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</si>
  <si>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</si>
  <si>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</si>
  <si>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</si>
  <si>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</si>
  <si>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</si>
  <si>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</si>
  <si>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</si>
  <si>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</si>
  <si>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</si>
  <si>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</si>
  <si>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</si>
  <si>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</si>
  <si>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</si>
  <si>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</si>
  <si>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</si>
  <si>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</si>
  <si>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</si>
  <si>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</si>
  <si>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</si>
  <si>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</si>
  <si>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</si>
  <si>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</si>
  <si>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</si>
  <si>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</si>
  <si>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</si>
  <si>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</si>
  <si>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</si>
  <si>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</si>
  <si>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</si>
  <si>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</si>
  <si>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</si>
  <si>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</si>
  <si>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</si>
  <si>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</si>
  <si>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</si>
  <si>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</si>
  <si>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</si>
  <si>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</si>
  <si>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</si>
  <si>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</si>
  <si>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</si>
  <si>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</si>
  <si>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</si>
  <si>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</si>
  <si>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</si>
  <si>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</si>
  <si>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</si>
  <si>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</si>
  <si>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</si>
  <si>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</si>
  <si>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</si>
  <si>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</si>
  <si>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</si>
  <si>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</si>
  <si>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</si>
  <si>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</si>
  <si>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</si>
  <si>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</si>
  <si>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</si>
  <si>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</si>
  <si>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</si>
  <si>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</si>
  <si>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</si>
  <si>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</si>
  <si>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</si>
  <si>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</si>
  <si>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</si>
  <si>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</si>
  <si>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</si>
  <si>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</si>
  <si>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</si>
  <si>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</si>
  <si>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</si>
  <si>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</si>
  <si>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</si>
  <si>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</si>
  <si>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</si>
  <si>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</si>
  <si>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</si>
  <si>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</si>
  <si>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</si>
  <si>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</si>
  <si>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</si>
  <si>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</si>
  <si>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</si>
  <si>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</si>
  <si>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</si>
  <si>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</si>
  <si>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</si>
  <si>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</si>
  <si>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</si>
  <si>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</si>
  <si>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</si>
  <si>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</si>
  <si>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</si>
  <si>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</si>
  <si>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</si>
  <si>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</si>
  <si>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</si>
  <si>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</si>
  <si>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</si>
  <si>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</si>
  <si>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</si>
  <si>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</si>
  <si>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</si>
  <si>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</si>
  <si>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</si>
  <si>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</si>
  <si>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</si>
  <si>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</si>
  <si>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</si>
  <si>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</si>
  <si>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</si>
  <si>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</si>
  <si>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</si>
  <si>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</si>
  <si>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</si>
  <si>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</si>
  <si>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</si>
  <si>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</si>
  <si>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</si>
  <si>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</si>
  <si>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</si>
  <si>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</si>
  <si>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</si>
  <si>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</si>
  <si>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</si>
  <si>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</si>
  <si>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</si>
  <si>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</si>
  <si>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</si>
  <si>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</si>
  <si>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</si>
  <si>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</si>
  <si>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</si>
  <si>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</si>
  <si>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</si>
  <si>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</si>
  <si>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</si>
  <si>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</si>
  <si>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</si>
  <si>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</si>
  <si>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</si>
  <si>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</si>
  <si>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</si>
  <si>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</si>
  <si>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</si>
  <si>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</si>
  <si>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</si>
  <si>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</si>
  <si>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</si>
  <si>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</si>
  <si>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</si>
  <si>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</si>
  <si>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</si>
  <si>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</si>
  <si>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</si>
  <si>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</si>
  <si>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</si>
  <si>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</si>
  <si>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</si>
  <si>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</si>
  <si>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</si>
  <si>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</si>
  <si>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</si>
  <si>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</si>
  <si>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</si>
  <si>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</si>
  <si>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</si>
  <si>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</si>
  <si>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</si>
  <si>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</si>
  <si>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</si>
  <si>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</si>
  <si>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</si>
  <si>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</si>
  <si>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</si>
  <si>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</si>
  <si>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</si>
  <si>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</si>
  <si>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</si>
  <si>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</si>
  <si>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</si>
  <si>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</si>
  <si>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</si>
  <si>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</si>
  <si>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</si>
  <si>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</si>
  <si>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</si>
  <si>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</si>
  <si>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</si>
  <si>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</si>
  <si>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</si>
  <si>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</si>
  <si>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</si>
  <si>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</si>
  <si>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</si>
  <si>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</si>
  <si>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</si>
  <si>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</si>
  <si>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</si>
  <si>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</si>
  <si>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</si>
  <si>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</si>
  <si>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</si>
  <si>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</si>
  <si>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</si>
  <si>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</si>
  <si>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</si>
  <si>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</si>
  <si>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</si>
  <si>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</si>
  <si>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</si>
  <si>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</si>
  <si>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</si>
  <si>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</si>
  <si>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</si>
  <si>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</si>
  <si>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</si>
  <si>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</si>
  <si>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</si>
  <si>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</si>
  <si>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</si>
  <si>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</si>
  <si>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</si>
  <si>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</si>
  <si>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</si>
  <si>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</si>
  <si>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</si>
  <si>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</si>
  <si>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</si>
  <si>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</si>
  <si>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</si>
  <si>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</si>
  <si>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</si>
  <si>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</si>
  <si>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</si>
  <si>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</si>
  <si>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</si>
  <si>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</si>
  <si>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</si>
  <si>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</si>
  <si>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</si>
  <si>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</si>
  <si>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</si>
  <si>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</si>
  <si>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</si>
  <si>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</si>
  <si>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</si>
  <si>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</si>
  <si>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</si>
  <si>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</si>
  <si>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</si>
  <si>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</si>
  <si>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</si>
  <si>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</si>
  <si>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</si>
  <si>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</si>
  <si>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</si>
  <si>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</si>
  <si>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</si>
  <si>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</si>
  <si>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</si>
  <si>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</si>
  <si>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</si>
  <si>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</si>
  <si>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</si>
  <si>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</si>
  <si>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</si>
  <si>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</si>
  <si>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</si>
  <si>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</si>
  <si>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</si>
  <si>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</si>
  <si>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</si>
  <si>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</si>
  <si>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</si>
  <si>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</si>
  <si>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</si>
  <si>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</si>
  <si>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</si>
  <si>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</si>
  <si>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</si>
  <si>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</si>
  <si>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</si>
  <si>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</si>
  <si>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</si>
  <si>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</si>
  <si>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</si>
  <si>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</si>
  <si>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</si>
  <si>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</si>
  <si>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</si>
  <si>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</si>
  <si>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</si>
  <si>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</si>
  <si>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</si>
  <si>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</si>
  <si>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</si>
  <si>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</si>
  <si>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</si>
  <si>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</si>
  <si>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</si>
  <si>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</si>
  <si>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</si>
  <si>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</si>
  <si>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</si>
  <si>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</si>
  <si>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</si>
  <si>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</si>
  <si>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</si>
  <si>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</si>
  <si>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</si>
  <si>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</si>
  <si>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</si>
  <si>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</si>
  <si>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</si>
  <si>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</si>
  <si>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</si>
  <si>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</si>
  <si>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</si>
  <si>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</si>
  <si>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</si>
  <si>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</si>
  <si>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</si>
  <si>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</si>
  <si>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</si>
  <si>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</si>
  <si>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</si>
  <si>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</si>
  <si>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</si>
  <si>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</si>
  <si>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</si>
  <si>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</si>
  <si>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</si>
  <si>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</si>
  <si>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</si>
  <si>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</si>
  <si>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</si>
  <si>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</si>
  <si>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</si>
  <si>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</si>
  <si>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</si>
  <si>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</si>
  <si>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</si>
  <si>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</si>
  <si>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</si>
  <si>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</si>
  <si>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</si>
  <si>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</si>
  <si>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</si>
  <si>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</si>
  <si>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</si>
  <si>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</si>
  <si>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</si>
  <si>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</si>
  <si>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</si>
  <si>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</si>
  <si>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</si>
  <si>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</si>
  <si>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</si>
  <si>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</si>
  <si>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</si>
  <si>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</si>
  <si>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</si>
  <si>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</si>
  <si>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</si>
  <si>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</si>
  <si>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</si>
  <si>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</si>
  <si>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</si>
  <si>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</si>
  <si>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</si>
  <si>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</si>
  <si>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</si>
  <si>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</si>
  <si>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</si>
  <si>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</si>
  <si>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</si>
  <si>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</si>
  <si>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</si>
  <si>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</si>
  <si>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</si>
  <si>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</si>
  <si>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</si>
  <si>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</si>
  <si>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</si>
  <si>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</si>
  <si>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</si>
  <si>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</si>
  <si>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</si>
  <si>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</si>
  <si>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</si>
  <si>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</si>
  <si>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</si>
  <si>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</si>
  <si>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</si>
  <si>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</si>
  <si>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</si>
  <si>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</si>
  <si>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</si>
  <si>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</si>
  <si>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</si>
  <si>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</si>
  <si>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</si>
  <si>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</si>
  <si>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</si>
  <si>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</si>
  <si>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</si>
  <si>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</si>
  <si>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</si>
  <si>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</si>
  <si>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</si>
  <si>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</si>
  <si>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</si>
  <si>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</si>
  <si>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</si>
  <si>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</si>
  <si>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</si>
  <si>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</si>
  <si>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</si>
  <si>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</si>
  <si>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</si>
  <si>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</si>
  <si>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</si>
  <si>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</si>
  <si>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</si>
  <si>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</si>
  <si>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</si>
  <si>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</si>
  <si>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</si>
  <si>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</si>
  <si>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</si>
  <si>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</si>
  <si>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</si>
  <si>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</si>
  <si>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</si>
  <si>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</si>
  <si>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</si>
  <si>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</si>
  <si>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</si>
  <si>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</si>
  <si>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</si>
  <si>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</si>
  <si>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</si>
  <si>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</si>
  <si>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</si>
  <si>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</si>
  <si>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</si>
  <si>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</si>
  <si>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</si>
  <si>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</si>
  <si>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</si>
  <si>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</si>
  <si>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</si>
  <si>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</si>
  <si>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</si>
  <si>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</si>
  <si>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</si>
  <si>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</si>
  <si>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</si>
  <si>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</si>
  <si>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</si>
  <si>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</si>
  <si>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</si>
  <si>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</si>
  <si>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</si>
  <si>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</si>
  <si>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</si>
  <si>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</si>
  <si>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</si>
  <si>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</si>
  <si>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</si>
  <si>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</si>
  <si>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</si>
  <si>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</si>
  <si>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</si>
  <si>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</si>
  <si>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</si>
  <si>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</si>
  <si>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</si>
  <si>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</si>
  <si>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</si>
  <si>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</si>
  <si>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</si>
  <si>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</si>
  <si>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</si>
  <si>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</si>
  <si>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</si>
  <si>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</si>
  <si>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</si>
  <si>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</si>
  <si>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</si>
  <si>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</si>
  <si>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</si>
  <si>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</si>
  <si>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</si>
  <si>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</si>
  <si>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</si>
  <si>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</si>
  <si>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</si>
  <si>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</si>
  <si>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</si>
  <si>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</si>
  <si>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</si>
  <si>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</si>
  <si>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</si>
  <si>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</si>
  <si>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</si>
  <si>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</si>
  <si>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</si>
  <si>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</si>
  <si>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</si>
  <si>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</si>
  <si>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</si>
  <si>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</si>
  <si>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</si>
  <si>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</si>
  <si>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</si>
  <si>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</si>
  <si>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</si>
  <si>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</si>
  <si>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</si>
  <si>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</si>
  <si>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</si>
  <si>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</si>
  <si>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</si>
  <si>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</si>
  <si>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</si>
  <si>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</si>
  <si>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</si>
  <si>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</si>
  <si>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</si>
  <si>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</si>
  <si>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</si>
  <si>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</si>
  <si>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</si>
  <si>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</si>
  <si>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</si>
  <si>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</si>
  <si>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</si>
  <si>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</si>
  <si>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</si>
  <si>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</si>
  <si>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</si>
  <si>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</si>
  <si>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</si>
  <si>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</si>
  <si>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</si>
  <si>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</si>
  <si>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</si>
  <si>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</si>
  <si>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</si>
  <si>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</si>
  <si>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</si>
  <si>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</si>
  <si>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</si>
  <si>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</si>
  <si>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</si>
  <si>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</si>
  <si>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</si>
  <si>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</si>
  <si>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</si>
  <si>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</si>
  <si>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</si>
  <si>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</si>
  <si>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</si>
  <si>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</si>
  <si>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</si>
  <si>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</si>
  <si>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</si>
  <si>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</si>
  <si>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</si>
  <si>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</si>
  <si>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</si>
  <si>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</si>
  <si>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</si>
  <si>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</si>
  <si>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</si>
  <si>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</si>
  <si>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</si>
  <si>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</si>
  <si>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</si>
  <si>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</si>
  <si>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</si>
  <si>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</si>
  <si>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</si>
  <si>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</si>
  <si>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</si>
  <si>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</si>
  <si>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</si>
  <si>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</si>
  <si>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</si>
  <si>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</si>
  <si>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</si>
  <si>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</si>
  <si>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</si>
  <si>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</si>
  <si>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</si>
  <si>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</si>
  <si>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</si>
  <si>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</si>
  <si>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</si>
  <si>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</si>
  <si>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</si>
  <si>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</si>
  <si>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</si>
  <si>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</si>
  <si>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</si>
  <si>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</si>
  <si>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</si>
  <si>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</si>
  <si>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</si>
  <si>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</si>
  <si>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</si>
  <si>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</si>
  <si>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</si>
  <si>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</si>
  <si>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</si>
  <si>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</si>
  <si>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</si>
  <si>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</si>
  <si>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</si>
  <si>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</si>
  <si>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</si>
  <si>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</si>
  <si>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</si>
  <si>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</si>
  <si>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</si>
  <si>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</si>
  <si>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</si>
  <si>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</si>
  <si>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</si>
  <si>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</si>
  <si>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</si>
  <si>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</si>
  <si>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</si>
  <si>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</si>
  <si>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</si>
  <si>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</si>
  <si>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</si>
  <si>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</si>
  <si>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</si>
  <si>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</si>
  <si>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</si>
  <si>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</si>
  <si>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</si>
  <si>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</si>
  <si>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</si>
  <si>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</si>
  <si>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</si>
  <si>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</si>
  <si>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</si>
  <si>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</si>
  <si>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</si>
  <si>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</si>
  <si>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</si>
  <si>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</si>
  <si>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</si>
  <si>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</si>
  <si>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</si>
  <si>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</si>
  <si>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</si>
  <si>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</si>
  <si>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</si>
  <si>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</si>
  <si>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</si>
  <si>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</si>
  <si>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</si>
  <si>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</si>
  <si>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</si>
  <si>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</si>
  <si>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</si>
  <si>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</si>
  <si>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</si>
  <si>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</si>
  <si>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</si>
  <si>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</si>
  <si>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</si>
  <si>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</si>
  <si>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</si>
  <si>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</si>
  <si>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</si>
  <si>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</si>
  <si>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</si>
  <si>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</si>
  <si>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</si>
  <si>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</si>
  <si>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</si>
  <si>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</si>
  <si>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</si>
  <si>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</si>
  <si>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</si>
  <si>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</si>
  <si>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</si>
  <si>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</si>
  <si>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</si>
  <si>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</si>
  <si>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</si>
  <si>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</si>
  <si>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</si>
  <si>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</si>
  <si>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</si>
  <si>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</si>
  <si>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</si>
  <si>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</si>
  <si>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</si>
  <si>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</si>
  <si>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</si>
  <si>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</si>
  <si>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</si>
  <si>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</si>
  <si>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</si>
  <si>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</si>
  <si>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</si>
  <si>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</si>
  <si>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</si>
  <si>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</si>
  <si>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</si>
  <si>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</si>
  <si>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</si>
  <si>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</si>
  <si>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</si>
  <si>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</si>
  <si>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</si>
  <si>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</si>
  <si>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</si>
  <si>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</si>
  <si>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</si>
  <si>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</si>
  <si>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</si>
  <si>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</si>
  <si>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</si>
  <si>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</si>
  <si>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</si>
  <si>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</si>
  <si>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</si>
  <si>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</si>
  <si>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</si>
  <si>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</si>
  <si>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</si>
  <si>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</si>
  <si>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</si>
  <si>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</si>
  <si>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</si>
  <si>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</si>
  <si>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</si>
  <si>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</si>
  <si>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</si>
  <si>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</si>
  <si>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</si>
  <si>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</si>
  <si>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</si>
  <si>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</si>
  <si>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</si>
  <si>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</si>
  <si>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</si>
  <si>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</si>
  <si>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</si>
  <si>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</si>
  <si>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</si>
  <si>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</si>
  <si>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</si>
  <si>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</si>
  <si>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</si>
  <si>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</si>
  <si>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</si>
  <si>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</si>
  <si>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</si>
  <si>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</si>
  <si>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</si>
  <si>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</si>
  <si>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</si>
  <si>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</si>
  <si>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</si>
  <si>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</si>
  <si>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</si>
  <si>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</si>
  <si>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</si>
  <si>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</si>
  <si>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</si>
  <si>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</si>
  <si>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</si>
  <si>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</si>
  <si>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</si>
  <si>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</si>
  <si>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</si>
  <si>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</si>
  <si>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</si>
  <si>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</si>
  <si>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</si>
  <si>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</si>
  <si>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</si>
  <si>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</si>
  <si>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</si>
  <si>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</si>
  <si>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</si>
  <si>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</si>
  <si>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</si>
  <si>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</si>
  <si>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</si>
  <si>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</si>
  <si>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</si>
  <si>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</si>
  <si>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</si>
  <si>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</si>
  <si>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</si>
  <si>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</si>
  <si>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</si>
  <si>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</si>
  <si>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</si>
  <si>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</si>
  <si>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</si>
  <si>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</si>
  <si>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</si>
  <si>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</si>
  <si>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</si>
  <si>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</si>
  <si>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</si>
  <si>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</si>
  <si>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</si>
  <si>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</si>
  <si>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</si>
  <si>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</si>
  <si>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</si>
  <si>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</si>
  <si>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</si>
  <si>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</si>
  <si>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</si>
  <si>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</si>
  <si>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</si>
  <si>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</si>
  <si>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</si>
  <si>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</si>
  <si>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</si>
  <si>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</si>
  <si>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</si>
  <si>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</si>
  <si>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</si>
  <si>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</si>
  <si>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</si>
  <si>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</si>
  <si>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</si>
  <si>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</si>
  <si>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</si>
  <si>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</si>
  <si>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</si>
  <si>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</si>
  <si>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</si>
  <si>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</si>
  <si>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</si>
  <si>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</si>
  <si>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</si>
  <si>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</si>
  <si>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</si>
  <si>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</si>
  <si>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</si>
  <si>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</si>
  <si>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</si>
  <si>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</si>
  <si>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</si>
  <si>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</si>
  <si>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</si>
  <si>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</si>
  <si>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</si>
  <si>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</si>
  <si>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</si>
  <si>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</si>
  <si>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</si>
  <si>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</si>
  <si>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</si>
  <si>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</si>
  <si>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</si>
  <si>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</si>
  <si>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</si>
  <si>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</si>
  <si>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</si>
  <si>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</si>
  <si>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</si>
  <si>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</si>
  <si>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</si>
  <si>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</si>
  <si>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</si>
  <si>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</si>
  <si>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</si>
  <si>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</si>
  <si>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</si>
  <si>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</si>
  <si>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</si>
  <si>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</si>
  <si>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</si>
  <si>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</si>
  <si>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</si>
  <si>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</si>
  <si>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</si>
  <si>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</si>
  <si>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</si>
  <si>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</si>
  <si>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</si>
  <si>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</si>
  <si>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</si>
  <si>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</si>
  <si>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</si>
  <si>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</si>
  <si>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</si>
  <si>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</si>
  <si>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</si>
  <si>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</si>
  <si>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</si>
  <si>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</si>
  <si>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</si>
  <si>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</si>
  <si>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</si>
  <si>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</si>
  <si>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</si>
  <si>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</si>
  <si>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</si>
  <si>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</si>
  <si>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</si>
  <si>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</si>
  <si>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</si>
  <si>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</si>
  <si>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</si>
  <si>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</si>
  <si>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</si>
  <si>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</si>
  <si>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</si>
  <si>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</si>
  <si>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</si>
  <si>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</si>
  <si>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</si>
  <si>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</si>
  <si>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</si>
  <si>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</si>
  <si>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</si>
  <si>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</si>
  <si>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</si>
  <si>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</si>
  <si>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</si>
  <si>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</si>
  <si>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</si>
  <si>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</si>
  <si>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</si>
  <si>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</si>
  <si>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</si>
  <si>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</si>
  <si>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</si>
  <si>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</si>
  <si>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</si>
  <si>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</si>
  <si>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</si>
  <si>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</si>
  <si>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</si>
  <si>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</si>
  <si>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</si>
  <si>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</si>
  <si>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</si>
  <si>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</si>
  <si>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</si>
  <si>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</si>
  <si>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</si>
  <si>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</si>
  <si>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</si>
  <si>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</si>
  <si>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</si>
  <si>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</si>
  <si>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</si>
  <si>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</si>
  <si>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</si>
  <si>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</si>
  <si>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</si>
  <si>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</si>
  <si>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</si>
  <si>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</si>
  <si>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</si>
  <si>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</si>
  <si>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</si>
  <si>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</si>
  <si>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</si>
  <si>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</si>
  <si>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</si>
  <si>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</si>
  <si>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</si>
  <si>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</si>
  <si>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</si>
  <si>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</si>
  <si>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</si>
  <si>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</si>
  <si>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</si>
  <si>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</si>
  <si>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</si>
  <si>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</si>
  <si>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</si>
  <si>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</si>
  <si>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</si>
  <si>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</si>
  <si>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</si>
  <si>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</si>
  <si>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</si>
  <si>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</si>
  <si>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</si>
  <si>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</si>
  <si>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</si>
  <si>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</si>
  <si>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</si>
  <si>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</si>
  <si>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</si>
  <si>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</si>
  <si>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</si>
  <si>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</si>
  <si>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</si>
  <si>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</si>
  <si>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</si>
  <si>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</si>
  <si>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</si>
  <si>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</si>
  <si>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</si>
  <si>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</si>
  <si>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</si>
  <si>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</si>
  <si>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</si>
  <si>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</si>
  <si>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</si>
  <si>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</si>
  <si>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</si>
  <si>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</si>
  <si>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</si>
  <si>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</si>
  <si>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</si>
  <si>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</si>
  <si>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</si>
  <si>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</si>
  <si>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</si>
  <si>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</si>
  <si>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</si>
  <si>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</si>
  <si>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</si>
  <si>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</si>
  <si>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</si>
  <si>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</si>
  <si>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</si>
  <si>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</si>
  <si>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</si>
  <si>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</si>
  <si>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</si>
  <si>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</si>
  <si>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</si>
  <si>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</si>
  <si>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</si>
  <si>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</si>
  <si>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</si>
  <si>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</si>
  <si>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</si>
  <si>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</si>
  <si>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</si>
  <si>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</si>
  <si>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</si>
  <si>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</si>
  <si>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</si>
  <si>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</si>
  <si>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</si>
  <si>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</si>
  <si>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</si>
  <si>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</si>
  <si>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</si>
  <si>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</si>
  <si>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</si>
  <si>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</si>
  <si>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</si>
  <si>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</si>
  <si>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</si>
  <si>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</si>
  <si>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</si>
  <si>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</si>
  <si>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</si>
  <si>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</si>
  <si>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</si>
  <si>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</si>
  <si>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</si>
  <si>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</si>
  <si>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</si>
  <si>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</si>
  <si>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</si>
  <si>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</si>
  <si>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</si>
  <si>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</si>
  <si>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</si>
  <si>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</si>
  <si>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</si>
  <si>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</si>
  <si>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</si>
  <si>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</si>
  <si>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</si>
  <si>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</si>
  <si>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</si>
  <si>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</si>
  <si>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</si>
  <si>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</si>
  <si>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</si>
  <si>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</si>
  <si>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</si>
  <si>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</si>
  <si>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</si>
  <si>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</si>
  <si>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</si>
  <si>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</si>
  <si>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</si>
  <si>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</si>
  <si>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</si>
  <si>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</si>
  <si>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</si>
  <si>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</si>
  <si>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</si>
  <si>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</si>
  <si>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</si>
  <si>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</si>
  <si>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</si>
  <si>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</si>
  <si>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</si>
  <si>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</si>
  <si>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</si>
  <si>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</si>
  <si>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</si>
  <si>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</si>
  <si>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</si>
  <si>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</si>
  <si>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</si>
  <si>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</si>
  <si>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</si>
  <si>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</si>
  <si>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</si>
  <si>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</si>
  <si>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</si>
  <si>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</si>
  <si>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</si>
  <si>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</si>
  <si>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</si>
  <si>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</si>
  <si>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</si>
  <si>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</si>
  <si>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</si>
  <si>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</si>
  <si>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</si>
  <si>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</si>
  <si>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</si>
  <si>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</si>
  <si>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</si>
  <si>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</si>
  <si>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</si>
  <si>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</si>
  <si>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</si>
  <si>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</si>
  <si>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</si>
  <si>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</si>
  <si>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</si>
  <si>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</si>
  <si>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</si>
  <si>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</si>
  <si>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</si>
  <si>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</si>
  <si>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</si>
  <si>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</si>
  <si>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</si>
  <si>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</si>
  <si>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</si>
  <si>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</si>
  <si>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</si>
  <si>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</si>
  <si>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</si>
  <si>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</si>
  <si>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</si>
  <si>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</si>
  <si>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</si>
  <si>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</si>
  <si>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</si>
  <si>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</si>
  <si>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</si>
  <si>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</si>
  <si>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</si>
  <si>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</si>
  <si>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</si>
  <si>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</si>
  <si>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</si>
  <si>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</si>
  <si>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</si>
  <si>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</si>
  <si>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</si>
  <si>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</si>
  <si>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</si>
  <si>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</si>
  <si>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</si>
  <si>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</si>
  <si>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</si>
  <si>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</si>
  <si>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</si>
  <si>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</si>
  <si>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</si>
  <si>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</si>
  <si>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</si>
  <si>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</si>
  <si>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</si>
  <si>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</si>
  <si>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</si>
  <si>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</si>
  <si>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</si>
  <si>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</si>
  <si>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</si>
  <si>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</si>
  <si>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</si>
  <si>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</si>
  <si>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</si>
  <si>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</si>
  <si>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</si>
  <si>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</si>
  <si>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</si>
  <si>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</si>
  <si>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</si>
  <si>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</si>
  <si>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</si>
  <si>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</si>
  <si>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</si>
  <si>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</si>
  <si>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</si>
  <si>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</si>
  <si>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</si>
  <si>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</si>
  <si>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</si>
  <si>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</si>
  <si>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</si>
  <si>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</si>
  <si>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</si>
  <si>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</si>
  <si>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</si>
  <si>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</si>
  <si>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</si>
  <si>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</si>
  <si>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</si>
  <si>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</si>
  <si>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</si>
  <si>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</si>
  <si>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</si>
  <si>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</si>
  <si>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</si>
  <si>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</si>
  <si>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</si>
  <si>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</si>
  <si>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</si>
  <si>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</si>
  <si>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</si>
  <si>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</si>
  <si>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</si>
  <si>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</si>
  <si>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</si>
  <si>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</si>
  <si>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</si>
  <si>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</si>
  <si>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</si>
  <si>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</si>
  <si>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</si>
  <si>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</si>
  <si>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</si>
  <si>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</si>
  <si>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</si>
  <si>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</si>
  <si>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</si>
  <si>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</si>
  <si>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</si>
  <si>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</si>
  <si>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</si>
  <si>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</si>
  <si>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</si>
  <si>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</si>
  <si>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</si>
  <si>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</si>
  <si>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</si>
  <si>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</si>
  <si>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</si>
  <si>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</si>
  <si>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</si>
  <si>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</si>
  <si>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</si>
  <si>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</si>
  <si>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</si>
  <si>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</si>
  <si>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</si>
  <si>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</si>
  <si>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</si>
  <si>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</si>
  <si>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</si>
  <si>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</si>
  <si>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</si>
  <si>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</si>
  <si>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</si>
  <si>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</si>
  <si>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</si>
  <si>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</si>
  <si>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</si>
  <si>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</si>
  <si>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</si>
  <si>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</si>
  <si>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</si>
  <si>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</si>
  <si>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</si>
  <si>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</si>
  <si>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</si>
  <si>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</si>
  <si>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</si>
  <si>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</si>
  <si>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</si>
  <si>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</si>
  <si>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</si>
  <si>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</si>
  <si>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</si>
  <si>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</si>
  <si>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</si>
  <si>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</si>
  <si>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</si>
  <si>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</si>
  <si>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</si>
  <si>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</si>
  <si>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</si>
  <si>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</si>
  <si>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</si>
  <si>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</si>
  <si>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</si>
  <si>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</si>
  <si>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</si>
  <si>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</si>
  <si>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</si>
  <si>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</si>
  <si>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</si>
  <si>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</si>
  <si>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</si>
  <si>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</si>
  <si>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</si>
  <si>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</si>
  <si>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</si>
  <si>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</si>
  <si>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</si>
  <si>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</si>
  <si>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</si>
  <si>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</si>
  <si>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</si>
  <si>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</si>
  <si>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</si>
  <si>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</si>
  <si>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</si>
  <si>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</si>
  <si>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</si>
  <si>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</si>
  <si>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</si>
  <si>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</si>
  <si>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</si>
  <si>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</si>
  <si>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</si>
  <si>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</si>
  <si>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</si>
  <si>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</si>
  <si>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</si>
  <si>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</si>
  <si>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</si>
  <si>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</si>
  <si>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</si>
  <si>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</si>
  <si>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</si>
  <si>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</si>
  <si>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</si>
  <si>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</si>
  <si>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</si>
  <si>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</si>
  <si>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</si>
  <si>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</si>
  <si>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</si>
  <si>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</si>
  <si>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</si>
  <si>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</si>
  <si>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</si>
  <si>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</si>
  <si>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</si>
  <si>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</si>
  <si>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</si>
  <si>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</si>
  <si>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</si>
  <si>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</si>
  <si>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</si>
  <si>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</si>
  <si>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</si>
  <si>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</si>
  <si>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</si>
  <si>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</si>
  <si>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</si>
  <si>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</si>
  <si>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</si>
  <si>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</si>
  <si>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</si>
  <si>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</si>
  <si>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</si>
  <si>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</si>
  <si>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</si>
  <si>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</si>
  <si>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</si>
  <si>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</si>
  <si>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</si>
  <si>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</si>
  <si>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</si>
  <si>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</si>
  <si>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</si>
  <si>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</si>
  <si>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</si>
  <si>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</si>
  <si>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</si>
  <si>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</si>
  <si>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</si>
  <si>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</si>
  <si>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</si>
  <si>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</si>
  <si>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</si>
  <si>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</si>
  <si>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</si>
  <si>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</si>
  <si>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</si>
  <si>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</si>
  <si>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</si>
  <si>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</si>
  <si>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</si>
  <si>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</si>
  <si>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</si>
  <si>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</si>
  <si>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</si>
  <si>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</si>
  <si>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</si>
  <si>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</si>
  <si>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</si>
  <si>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</si>
  <si>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</si>
  <si>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</si>
  <si>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</si>
  <si>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</si>
  <si>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</si>
  <si>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</si>
  <si>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</si>
  <si>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</si>
  <si>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</si>
  <si>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</si>
  <si>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</si>
  <si>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</si>
  <si>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</si>
  <si>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</si>
  <si>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</si>
  <si>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</si>
  <si>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</si>
  <si>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</si>
  <si>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</si>
  <si>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</si>
  <si>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</si>
  <si>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</si>
  <si>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</si>
  <si>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</si>
  <si>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</si>
  <si>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</si>
  <si>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</si>
  <si>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</si>
  <si>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</si>
  <si>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</si>
  <si>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</si>
  <si>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</si>
  <si>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</si>
  <si>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</si>
  <si>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</si>
  <si>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</si>
  <si>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</si>
  <si>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</si>
  <si>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</si>
  <si>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</si>
  <si>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</si>
  <si>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</si>
  <si>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</si>
  <si>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</si>
  <si>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</si>
  <si>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</si>
  <si>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</si>
  <si>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</si>
  <si>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</si>
  <si>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</si>
  <si>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</si>
  <si>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</si>
  <si>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</si>
  <si>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</si>
  <si>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</si>
  <si>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</si>
  <si>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</si>
  <si>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</si>
  <si>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</si>
  <si>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</si>
  <si>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</si>
  <si>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</si>
  <si>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</si>
  <si>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</si>
  <si>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</si>
  <si>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</si>
  <si>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</si>
  <si>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</si>
  <si>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</si>
  <si>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</si>
  <si>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</si>
  <si>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</si>
  <si>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</si>
  <si>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</si>
  <si>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</si>
  <si>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</si>
  <si>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</si>
  <si>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</si>
  <si>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</si>
  <si>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</si>
  <si>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</si>
  <si>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</si>
  <si>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</si>
  <si>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</si>
  <si>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</si>
  <si>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</si>
  <si>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</si>
  <si>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</si>
  <si>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</si>
  <si>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</si>
  <si>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</si>
  <si>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</si>
  <si>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</si>
  <si>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</si>
  <si>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</si>
  <si>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</si>
  <si>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</si>
  <si>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</si>
  <si>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</si>
  <si>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</si>
  <si>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</si>
  <si>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</si>
  <si>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</si>
  <si>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</si>
  <si>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</si>
  <si>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</si>
  <si>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</si>
  <si>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</si>
  <si>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</si>
  <si>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</si>
  <si>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</si>
  <si>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</si>
  <si>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</si>
  <si>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</si>
  <si>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</si>
  <si>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</si>
  <si>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</si>
  <si>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</si>
  <si>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</si>
  <si>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</si>
  <si>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</si>
  <si>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</si>
  <si>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</si>
  <si>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</si>
  <si>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</si>
  <si>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</si>
  <si>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</si>
  <si>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</si>
  <si>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</si>
  <si>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</si>
  <si>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</si>
  <si>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</si>
  <si>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</si>
  <si>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</si>
  <si>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</si>
  <si>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</si>
  <si>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</si>
  <si>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</si>
  <si>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</si>
  <si>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</si>
  <si>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</si>
  <si>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</si>
  <si>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</si>
  <si>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</si>
  <si>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</si>
  <si>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</si>
  <si>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</si>
  <si>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</si>
  <si>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</si>
  <si>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</si>
  <si>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</si>
  <si>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</si>
  <si>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</si>
  <si>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</si>
  <si>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</si>
  <si>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</si>
  <si>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</si>
  <si>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</si>
  <si>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</si>
  <si>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</si>
  <si>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</si>
  <si>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</si>
  <si>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</si>
  <si>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</si>
  <si>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</si>
  <si>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</si>
  <si>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</si>
  <si>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</si>
  <si>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</si>
  <si>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</si>
  <si>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</si>
  <si>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</si>
  <si>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</si>
  <si>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</si>
  <si>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</si>
  <si>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</si>
  <si>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</si>
  <si>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</si>
  <si>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</si>
  <si>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</si>
  <si>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</si>
  <si>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</si>
  <si>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</si>
  <si>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</si>
  <si>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</si>
  <si>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</si>
  <si>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</si>
  <si>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</si>
  <si>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</si>
  <si>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</si>
  <si>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</si>
  <si>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</si>
  <si>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</si>
  <si>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</si>
  <si>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</si>
  <si>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</si>
  <si>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</si>
  <si>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</si>
  <si>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</si>
  <si>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</si>
  <si>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</si>
  <si>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</si>
  <si>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</si>
  <si>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</si>
  <si>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</si>
  <si>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</si>
  <si>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</si>
  <si>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</si>
  <si>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</si>
  <si>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</si>
  <si>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</si>
  <si>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</si>
  <si>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</si>
  <si>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</si>
  <si>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</si>
  <si>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</si>
  <si>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</si>
  <si>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</si>
  <si>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</si>
  <si>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</si>
  <si>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</si>
  <si>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</si>
  <si>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</si>
  <si>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</si>
  <si>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</si>
  <si>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</si>
  <si>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</si>
  <si>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</si>
  <si>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</si>
  <si>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</si>
  <si>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</si>
  <si>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</si>
  <si>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</si>
  <si>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</si>
  <si>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</si>
  <si>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</si>
  <si>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</si>
  <si>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</si>
  <si>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</si>
  <si>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</si>
  <si>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</si>
  <si>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</si>
  <si>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</si>
  <si>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</si>
  <si>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</si>
  <si>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</si>
  <si>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</si>
  <si>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</si>
  <si>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</si>
  <si>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</si>
  <si>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</si>
  <si>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</si>
  <si>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</si>
  <si>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</si>
  <si>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</si>
  <si>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</si>
  <si>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</si>
  <si>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</si>
  <si>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</si>
  <si>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</si>
  <si>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</si>
  <si>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</si>
  <si>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</si>
  <si>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</si>
  <si>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</si>
  <si>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</si>
  <si>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</si>
  <si>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</si>
  <si>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</si>
  <si>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</si>
  <si>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</si>
  <si>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</si>
  <si>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</si>
  <si>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</si>
  <si>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</si>
  <si>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</si>
  <si>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</si>
  <si>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</si>
  <si>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</si>
  <si>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</si>
  <si>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</si>
  <si>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</si>
  <si>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</si>
  <si>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</si>
  <si>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</si>
  <si>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</si>
  <si>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</si>
  <si>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</si>
  <si>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</si>
  <si>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</si>
  <si>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</si>
  <si>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</si>
  <si>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</si>
  <si>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</si>
  <si>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</si>
  <si>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</si>
  <si>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</si>
  <si>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</si>
  <si>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</si>
  <si>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</si>
  <si>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</si>
  <si>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</si>
  <si>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</si>
  <si>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</si>
  <si>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</si>
  <si>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</si>
  <si>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</si>
  <si>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</si>
  <si>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</si>
  <si>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</si>
  <si>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</si>
  <si>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</si>
  <si>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</si>
  <si>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</si>
  <si>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</si>
  <si>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</si>
  <si>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</si>
  <si>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</si>
  <si>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</si>
  <si>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</si>
  <si>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</si>
  <si>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</si>
  <si>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</si>
  <si>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</si>
  <si>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</si>
  <si>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</si>
  <si>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</si>
  <si>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</si>
  <si>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</si>
  <si>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</si>
  <si>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</si>
  <si>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</si>
  <si>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</si>
  <si>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</si>
  <si>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</si>
  <si>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</si>
  <si>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</si>
  <si>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</si>
  <si>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</si>
  <si>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</si>
  <si>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</si>
  <si>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</si>
  <si>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</si>
  <si>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</si>
  <si>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</si>
  <si>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</si>
  <si>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</si>
  <si>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</si>
  <si>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</si>
  <si>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</si>
  <si>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</si>
  <si>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</si>
  <si>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</si>
  <si>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</si>
  <si>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</si>
  <si>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</si>
  <si>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</si>
  <si>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</si>
  <si>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</si>
  <si>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</si>
  <si>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</si>
  <si>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</si>
  <si>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</si>
  <si>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</si>
  <si>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</si>
  <si>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</si>
  <si>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</si>
  <si>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</si>
  <si>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</si>
  <si>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</si>
  <si>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</si>
  <si>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</si>
  <si>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</si>
  <si>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</si>
  <si>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</si>
  <si>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</si>
  <si>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</si>
  <si>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</si>
  <si>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</si>
  <si>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</si>
  <si>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</si>
  <si>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</si>
  <si>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</si>
  <si>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</si>
  <si>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</si>
  <si>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</si>
  <si>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</si>
  <si>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</si>
  <si>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</si>
  <si>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</si>
  <si>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</si>
  <si>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</si>
  <si>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</si>
  <si>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</si>
  <si>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</si>
  <si>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</si>
  <si>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</si>
  <si>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</si>
  <si>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</si>
  <si>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</si>
  <si>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</si>
  <si>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</si>
  <si>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</si>
  <si>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</si>
  <si>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</si>
  <si>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</si>
  <si>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</si>
  <si>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</si>
  <si>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</si>
  <si>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</si>
  <si>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</si>
  <si>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</si>
  <si>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</si>
  <si>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</si>
  <si>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</si>
  <si>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</si>
  <si>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</si>
  <si>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</si>
  <si>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</si>
  <si>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</si>
  <si>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</si>
  <si>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</si>
  <si>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</si>
  <si>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</si>
  <si>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</si>
  <si>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</si>
  <si>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</si>
  <si>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</si>
  <si>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</si>
  <si>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</si>
  <si>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</si>
  <si>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</si>
  <si>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</si>
  <si>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</si>
  <si>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</si>
  <si>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</si>
  <si>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</si>
  <si>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</si>
  <si>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</si>
  <si>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</si>
  <si>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</si>
  <si>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</si>
  <si>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</si>
  <si>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</si>
  <si>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</si>
  <si>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</si>
  <si>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</si>
  <si>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</si>
  <si>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</si>
  <si>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</si>
  <si>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</si>
  <si>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</si>
  <si>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</si>
  <si>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</si>
  <si>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</si>
  <si>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</si>
  <si>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</si>
  <si>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</si>
  <si>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</si>
  <si>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</si>
  <si>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</si>
  <si>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</si>
  <si>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</si>
  <si>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</si>
  <si>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</si>
  <si>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</si>
  <si>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</si>
  <si>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</si>
  <si>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</si>
  <si>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</si>
  <si>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</si>
  <si>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</si>
  <si>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</si>
  <si>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</si>
  <si>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</si>
  <si>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</si>
  <si>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</si>
  <si>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</si>
  <si>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</si>
  <si>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</si>
  <si>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</si>
  <si>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</si>
  <si>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</si>
  <si>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</si>
  <si>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</si>
  <si>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</si>
  <si>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</si>
  <si>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</si>
  <si>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</si>
  <si>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</si>
  <si>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</si>
  <si>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</si>
  <si>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</si>
  <si>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</si>
  <si>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</si>
  <si>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</si>
  <si>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</si>
  <si>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</si>
  <si>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</si>
  <si>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</si>
  <si>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</si>
  <si>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</si>
  <si>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</si>
  <si>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</si>
  <si>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</si>
  <si>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</si>
  <si>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</si>
  <si>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</si>
  <si>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</si>
  <si>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</si>
  <si>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</si>
  <si>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</si>
  <si>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</si>
  <si>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</si>
  <si>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</si>
  <si>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</si>
  <si>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</si>
  <si>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</si>
  <si>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</si>
  <si>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</si>
  <si>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</si>
  <si>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</si>
  <si>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</si>
  <si>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</si>
  <si>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</si>
  <si>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</si>
  <si>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</si>
  <si>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</si>
  <si>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</si>
  <si>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</si>
  <si>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</si>
  <si>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</si>
  <si>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</si>
  <si>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</si>
  <si>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</si>
  <si>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</si>
  <si>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</si>
  <si>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</si>
  <si>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</si>
  <si>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</si>
  <si>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</si>
  <si>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</si>
  <si>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</si>
  <si>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</si>
  <si>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</si>
  <si>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</si>
  <si>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</si>
  <si>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</si>
  <si>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</si>
  <si>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</si>
  <si>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</si>
  <si>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</si>
  <si>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</si>
  <si>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</si>
  <si>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</si>
  <si>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</si>
  <si>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</si>
  <si>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</si>
  <si>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</si>
  <si>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</si>
  <si>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</si>
  <si>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</si>
  <si>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</si>
  <si>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</si>
  <si>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</si>
  <si>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</si>
  <si>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</si>
  <si>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</si>
  <si>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</si>
  <si>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</si>
  <si>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</si>
  <si>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</si>
  <si>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</si>
  <si>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</si>
  <si>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</si>
  <si>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</si>
  <si>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</si>
  <si>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</si>
  <si>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</si>
  <si>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</si>
  <si>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</si>
  <si>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</si>
  <si>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</si>
  <si>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</si>
  <si>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</si>
  <si>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</si>
  <si>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</si>
  <si>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</si>
  <si>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</si>
  <si>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</si>
  <si>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</si>
  <si>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</si>
  <si>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</si>
  <si>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</si>
  <si>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</si>
  <si>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</si>
  <si>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</si>
  <si>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</si>
  <si>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</si>
  <si>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</si>
  <si>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</si>
  <si>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</si>
  <si>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</si>
  <si>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</si>
  <si>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</si>
  <si>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</si>
  <si>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</si>
  <si>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</si>
  <si>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</si>
  <si>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</si>
  <si>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</si>
  <si>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</si>
  <si>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</si>
  <si>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</si>
  <si>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</si>
  <si>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</si>
  <si>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</si>
  <si>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</si>
  <si>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</si>
  <si>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</si>
  <si>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</si>
  <si>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</si>
  <si>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</si>
  <si>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</si>
  <si>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</si>
  <si>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</si>
  <si>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</si>
  <si>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</si>
  <si>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</si>
  <si>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</si>
  <si>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</si>
  <si>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</si>
  <si>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</si>
  <si>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</si>
  <si>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</si>
  <si>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</si>
  <si>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</si>
  <si>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</si>
  <si>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</si>
  <si>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</si>
  <si>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</si>
  <si>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</si>
  <si>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</si>
  <si>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</si>
  <si>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</si>
  <si>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</si>
  <si>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</si>
  <si>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</si>
  <si>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</si>
  <si>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</si>
  <si>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</si>
  <si>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</si>
  <si>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</si>
  <si>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</si>
  <si>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</si>
  <si>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</si>
  <si>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</si>
  <si>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</si>
  <si>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</si>
  <si>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</si>
  <si>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</si>
  <si>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</si>
  <si>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</si>
  <si>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</si>
  <si>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</si>
  <si>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</si>
  <si>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</si>
  <si>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</si>
  <si>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</si>
  <si>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</si>
  <si>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</si>
  <si>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</si>
  <si>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</si>
  <si>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</si>
  <si>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</si>
  <si>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</si>
  <si>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</si>
  <si>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</si>
  <si>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</si>
  <si>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</si>
  <si>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</si>
  <si>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</si>
  <si>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</si>
  <si>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</si>
  <si>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</si>
  <si>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</si>
  <si>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</si>
  <si>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</si>
  <si>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</si>
  <si>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</si>
  <si>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</si>
  <si>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</si>
  <si>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</si>
  <si>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</si>
  <si>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</si>
  <si>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</si>
  <si>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</si>
  <si>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</si>
  <si>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</si>
  <si>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</si>
  <si>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</si>
  <si>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</si>
  <si>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</si>
  <si>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</si>
  <si>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</si>
  <si>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</si>
  <si>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</si>
  <si>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</si>
  <si>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</si>
  <si>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</si>
  <si>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</si>
  <si>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</si>
  <si>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</si>
  <si>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</si>
  <si>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</si>
  <si>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</si>
  <si>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</si>
  <si>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</si>
  <si>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</si>
  <si>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</si>
  <si>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</si>
  <si>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</si>
  <si>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</si>
  <si>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</si>
  <si>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</si>
  <si>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</si>
  <si>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</si>
  <si>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</si>
  <si>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</si>
  <si>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</si>
  <si>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</si>
  <si>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</si>
  <si>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</si>
  <si>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</si>
  <si>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</si>
  <si>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</si>
  <si>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</si>
  <si>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</si>
  <si>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</si>
  <si>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</si>
  <si>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</si>
  <si>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</si>
  <si>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</si>
  <si>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</si>
  <si>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</si>
  <si>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</si>
  <si>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</si>
  <si>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</si>
  <si>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</si>
  <si>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</si>
  <si>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</si>
  <si>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</si>
  <si>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</si>
  <si>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</si>
  <si>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</si>
  <si>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</si>
  <si>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</si>
  <si>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</si>
  <si>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</si>
  <si>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</si>
  <si>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</si>
  <si>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</si>
  <si>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</si>
  <si>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</si>
  <si>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</si>
  <si>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</si>
  <si>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</si>
  <si>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</si>
  <si>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</si>
  <si>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</si>
  <si>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</si>
  <si>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</si>
  <si>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</si>
  <si>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</si>
  <si>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</si>
  <si>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</si>
  <si>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</si>
  <si>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</si>
  <si>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</si>
  <si>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</si>
  <si>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</si>
  <si>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</si>
  <si>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</si>
  <si>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</si>
  <si>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</si>
  <si>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</si>
  <si>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</si>
  <si>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</si>
  <si>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</si>
  <si>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</si>
  <si>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</si>
  <si>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</si>
  <si>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</si>
  <si>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</si>
  <si>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</si>
  <si>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</si>
  <si>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</si>
  <si>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</si>
  <si>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</si>
  <si>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</si>
  <si>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</si>
  <si>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</si>
  <si>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</si>
  <si>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</si>
  <si>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</si>
  <si>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</si>
  <si>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</si>
  <si>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</si>
  <si>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</si>
  <si>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</si>
  <si>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</si>
  <si>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</si>
  <si>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</si>
  <si>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</si>
  <si>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</si>
  <si>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</si>
  <si>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</si>
  <si>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</si>
  <si>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</si>
  <si>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</si>
  <si>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</si>
  <si>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</si>
  <si>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</si>
  <si>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</si>
  <si>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</si>
  <si>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</si>
  <si>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</si>
  <si>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</si>
  <si>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</si>
  <si>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</si>
  <si>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</si>
  <si>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</si>
  <si>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</si>
  <si>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</si>
  <si>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</si>
  <si>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</si>
  <si>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</si>
  <si>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</si>
  <si>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</si>
  <si>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</si>
  <si>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</si>
  <si>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</si>
  <si>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</si>
  <si>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</si>
  <si>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</si>
  <si>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</si>
  <si>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</si>
  <si>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</si>
  <si>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</si>
  <si>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</si>
  <si>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</si>
  <si>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</si>
  <si>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</si>
  <si>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</si>
  <si>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</si>
  <si>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</si>
  <si>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</si>
  <si>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</si>
  <si>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</si>
  <si>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</si>
  <si>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</si>
  <si>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</si>
  <si>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</si>
  <si>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</si>
  <si>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</si>
  <si>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</si>
  <si>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</si>
  <si>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</si>
  <si>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</si>
  <si>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</si>
  <si>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</si>
  <si>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</si>
  <si>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</si>
  <si>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</si>
  <si>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</si>
  <si>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</si>
  <si>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</si>
  <si>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</si>
  <si>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</si>
  <si>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</si>
  <si>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</si>
  <si>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</si>
  <si>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</si>
  <si>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</si>
  <si>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</si>
  <si>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</si>
  <si>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</si>
  <si>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</si>
  <si>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</si>
  <si>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</si>
  <si>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</si>
  <si>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</si>
  <si>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</si>
  <si>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</si>
  <si>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</si>
  <si>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</si>
  <si>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</si>
  <si>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</si>
  <si>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</si>
  <si>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</si>
  <si>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</si>
  <si>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</si>
  <si>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</si>
  <si>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</si>
  <si>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</si>
  <si>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</si>
  <si>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</si>
  <si>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</si>
  <si>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</si>
  <si>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</si>
  <si>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</si>
  <si>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</si>
  <si>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</si>
  <si>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</si>
  <si>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</si>
  <si>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</si>
  <si>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</si>
  <si>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</si>
  <si>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</si>
  <si>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</si>
  <si>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</si>
  <si>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</si>
  <si>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</si>
  <si>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</si>
  <si>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</si>
  <si>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</si>
  <si>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</si>
  <si>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</si>
  <si>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</si>
  <si>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</si>
  <si>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</si>
  <si>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</si>
  <si>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</si>
  <si>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</si>
  <si>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</si>
  <si>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</si>
  <si>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</si>
  <si>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</si>
  <si>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</si>
  <si>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</si>
  <si>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</si>
  <si>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</si>
  <si>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</si>
  <si>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</si>
  <si>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</si>
  <si>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</si>
  <si>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</si>
  <si>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</si>
  <si>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</si>
  <si>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</si>
  <si>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</si>
  <si>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</si>
  <si>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</si>
  <si>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</si>
  <si>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</si>
  <si>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</si>
  <si>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</si>
  <si>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</si>
  <si>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</si>
  <si>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</si>
  <si>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</si>
  <si>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</si>
  <si>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</si>
  <si>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</si>
  <si>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</si>
  <si>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</si>
  <si>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</si>
  <si>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</si>
  <si>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</si>
  <si>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</si>
  <si>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</si>
  <si>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</si>
  <si>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</si>
  <si>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</si>
  <si>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</si>
  <si>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</si>
  <si>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</si>
  <si>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</si>
  <si>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</si>
  <si>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</si>
  <si>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</si>
  <si>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</si>
  <si>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</si>
  <si>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</si>
  <si>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</si>
  <si>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</si>
  <si>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</si>
  <si>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</si>
  <si>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</si>
  <si>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</si>
  <si>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</si>
  <si>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</si>
  <si>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</si>
  <si>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</si>
  <si>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</si>
  <si>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</si>
  <si>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</si>
  <si>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</si>
  <si>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</si>
  <si>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</si>
  <si>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</si>
  <si>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</si>
  <si>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</si>
  <si>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</si>
  <si>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</si>
  <si>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</si>
  <si>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</si>
  <si>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</si>
  <si>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</si>
  <si>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</si>
  <si>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</si>
  <si>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</si>
  <si>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</si>
  <si>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</si>
  <si>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</si>
  <si>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</si>
  <si>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</si>
  <si>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</si>
  <si>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</si>
  <si>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</si>
  <si>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</si>
  <si>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</si>
  <si>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</si>
  <si>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</si>
  <si>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</si>
  <si>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</si>
  <si>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</si>
  <si>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</si>
  <si>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</si>
  <si>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</si>
  <si>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</si>
  <si>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</si>
  <si>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</si>
  <si>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</si>
  <si>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</si>
  <si>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</si>
  <si>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</si>
  <si>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</si>
  <si>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</si>
  <si>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</si>
  <si>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</si>
  <si>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</si>
  <si>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</si>
  <si>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</si>
  <si>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</si>
  <si>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</si>
  <si>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</si>
  <si>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</si>
  <si>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</si>
  <si>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</si>
  <si>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</si>
  <si>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</si>
  <si>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</si>
  <si>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</si>
  <si>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</si>
  <si>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</si>
  <si>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</si>
  <si>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</si>
  <si>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</si>
  <si>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</si>
  <si>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</si>
  <si>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</si>
  <si>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</si>
  <si>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</si>
  <si>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</si>
  <si>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</si>
  <si>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</si>
  <si>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</si>
  <si>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</si>
  <si>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</si>
  <si>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</si>
  <si>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</si>
  <si>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</si>
  <si>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</si>
  <si>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</si>
  <si>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</si>
  <si>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</si>
  <si>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</si>
  <si>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</si>
  <si>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</si>
  <si>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</si>
  <si>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</si>
  <si>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</si>
  <si>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</si>
  <si>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</si>
  <si>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</si>
  <si>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</si>
  <si>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</si>
  <si>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</si>
  <si>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</si>
  <si>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</si>
  <si>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</si>
  <si>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</si>
  <si>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</si>
  <si>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</si>
  <si>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</si>
  <si>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</si>
  <si>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</si>
  <si>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</si>
  <si>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</si>
  <si>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</si>
  <si>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</si>
  <si>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</si>
  <si>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</si>
  <si>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</si>
  <si>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</si>
  <si>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</si>
  <si>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</si>
  <si>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</si>
  <si>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</si>
  <si>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</si>
  <si>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</si>
  <si>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</si>
  <si>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</si>
  <si>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</si>
  <si>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</si>
  <si>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</si>
  <si>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</si>
  <si>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</si>
  <si>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</si>
  <si>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</si>
  <si>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</si>
  <si>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</si>
  <si>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</si>
  <si>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</si>
  <si>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</si>
  <si>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</si>
  <si>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</si>
  <si>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</si>
  <si>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</si>
  <si>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</si>
  <si>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</si>
  <si>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</si>
  <si>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</si>
  <si>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</si>
  <si>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</si>
  <si>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</si>
  <si>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</si>
  <si>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</si>
  <si>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</si>
  <si>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</si>
  <si>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</si>
  <si>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</si>
  <si>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</si>
  <si>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</si>
  <si>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</si>
  <si>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</si>
  <si>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</si>
  <si>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</si>
  <si>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</si>
  <si>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</si>
  <si>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</si>
  <si>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</si>
  <si>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</si>
  <si>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</si>
  <si>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</si>
  <si>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</si>
  <si>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</si>
  <si>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</si>
  <si>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</si>
  <si>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</si>
  <si>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</si>
  <si>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</si>
  <si>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</si>
  <si>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</si>
  <si>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</si>
  <si>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</si>
  <si>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</si>
  <si>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</si>
  <si>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</si>
  <si>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</si>
  <si>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</si>
  <si>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</si>
  <si>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</si>
  <si>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</si>
  <si>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</si>
  <si>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</si>
  <si>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</si>
  <si>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</si>
  <si>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</si>
  <si>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</si>
  <si>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</si>
  <si>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</si>
  <si>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</si>
  <si>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</si>
  <si>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</si>
  <si>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</si>
  <si>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</si>
  <si>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</si>
  <si>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</si>
  <si>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</si>
  <si>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</si>
  <si>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</si>
  <si>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</si>
  <si>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</si>
  <si>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</si>
  <si>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</si>
  <si>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</si>
  <si>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</si>
  <si>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</si>
  <si>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</si>
  <si>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</si>
  <si>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</si>
  <si>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</si>
  <si>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</si>
  <si>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</si>
  <si>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</si>
  <si>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</si>
  <si>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</si>
  <si>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</si>
  <si>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</si>
  <si>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</si>
  <si>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</si>
  <si>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</si>
  <si>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</si>
  <si>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</si>
  <si>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</si>
  <si>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</si>
  <si>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</si>
  <si>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</si>
  <si>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</si>
  <si>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</si>
  <si>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</si>
  <si>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</si>
  <si>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</si>
  <si>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</si>
  <si>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</si>
  <si>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</si>
  <si>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</si>
  <si>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</si>
  <si>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</si>
  <si>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</si>
  <si>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</si>
  <si>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</si>
  <si>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</si>
  <si>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</si>
  <si>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</si>
  <si>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</si>
  <si>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</si>
  <si>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</si>
  <si>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</si>
  <si>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</si>
  <si>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</si>
  <si>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</si>
  <si>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</si>
  <si>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</si>
  <si>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</si>
  <si>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</si>
  <si>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</si>
  <si>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</si>
  <si>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</si>
  <si>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</si>
  <si>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</si>
  <si>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</si>
  <si>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</si>
  <si>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</si>
  <si>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</si>
  <si>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</si>
  <si>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</si>
  <si>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</si>
  <si>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</si>
  <si>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</si>
  <si>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</si>
  <si>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</si>
  <si>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</si>
  <si>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</si>
  <si>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</si>
  <si>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</si>
  <si>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</si>
  <si>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</si>
  <si>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</si>
  <si>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</si>
  <si>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</si>
  <si>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</si>
  <si>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</si>
  <si>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</si>
  <si>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</si>
  <si>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</si>
  <si>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</si>
  <si>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</si>
  <si>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</si>
  <si>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</si>
  <si>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</si>
  <si>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</si>
  <si>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</si>
  <si>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</si>
  <si>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</si>
  <si>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</si>
  <si>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</si>
  <si>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</si>
  <si>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</si>
  <si>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</si>
  <si>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</si>
  <si>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</si>
  <si>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</si>
  <si>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</si>
  <si>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</si>
  <si>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</si>
  <si>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</si>
  <si>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</si>
  <si>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</si>
  <si>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</si>
  <si>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</si>
  <si>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</si>
  <si>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</si>
  <si>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</si>
  <si>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</si>
  <si>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</si>
  <si>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</si>
  <si>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</si>
  <si>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</si>
  <si>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</si>
  <si>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</si>
  <si>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</si>
  <si>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</si>
  <si>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</si>
  <si>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</si>
  <si>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</si>
  <si>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</si>
  <si>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</si>
  <si>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</si>
  <si>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</si>
  <si>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</si>
  <si>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</si>
  <si>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</si>
  <si>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</si>
  <si>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</si>
  <si>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</si>
  <si>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</si>
  <si>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</si>
  <si>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</si>
  <si>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</si>
  <si>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</si>
  <si>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</si>
  <si>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</si>
  <si>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</si>
  <si>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</si>
  <si>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</si>
  <si>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</si>
  <si>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</si>
  <si>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</si>
  <si>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</si>
  <si>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</si>
  <si>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</si>
  <si>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</si>
  <si>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</si>
  <si>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</si>
  <si>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</si>
  <si>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</si>
  <si>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</si>
  <si>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</si>
  <si>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</si>
  <si>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</si>
  <si>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</si>
  <si>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</si>
  <si>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</si>
  <si>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</si>
  <si>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</si>
  <si>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</si>
  <si>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</si>
  <si>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</si>
  <si>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</si>
  <si>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</si>
  <si>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</si>
  <si>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</si>
  <si>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</si>
  <si>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</si>
  <si>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</si>
  <si>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</si>
  <si>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</si>
  <si>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</si>
  <si>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</si>
  <si>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</si>
  <si>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</si>
  <si>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</si>
  <si>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</si>
  <si>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</si>
  <si>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</si>
  <si>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</si>
  <si>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</si>
  <si>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</si>
  <si>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</si>
  <si>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</si>
  <si>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</si>
  <si>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</si>
  <si>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</si>
  <si>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</si>
  <si>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</si>
  <si>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</si>
  <si>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</si>
  <si>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</si>
  <si>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</si>
  <si>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</si>
  <si>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</si>
  <si>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</si>
  <si>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</si>
  <si>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</si>
  <si>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</si>
  <si>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</si>
  <si>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</si>
  <si>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</si>
  <si>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</si>
  <si>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</si>
  <si>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</si>
  <si>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</si>
  <si>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</si>
  <si>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</si>
  <si>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</si>
  <si>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</si>
  <si>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</si>
  <si>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</si>
  <si>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</si>
  <si>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</si>
  <si>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</si>
  <si>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</si>
  <si>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</si>
  <si>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</si>
  <si>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</si>
  <si>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</si>
  <si>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</si>
  <si>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</si>
  <si>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</si>
  <si>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</si>
  <si>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</si>
  <si>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</si>
  <si>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</si>
  <si>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</si>
  <si>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</si>
  <si>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</si>
  <si>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</si>
  <si>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</si>
  <si>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</si>
  <si>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</si>
  <si>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</si>
  <si>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</si>
  <si>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</si>
  <si>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</si>
  <si>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</si>
  <si>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</si>
  <si>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</si>
  <si>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</si>
  <si>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</si>
  <si>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</si>
  <si>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</si>
  <si>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</si>
  <si>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</si>
  <si>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</si>
  <si>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</si>
  <si>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</si>
  <si>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</si>
  <si>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</si>
  <si>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</si>
  <si>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</si>
  <si>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</si>
  <si>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</si>
  <si>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</si>
  <si>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</si>
  <si>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</si>
  <si>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</si>
  <si>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</si>
  <si>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</si>
  <si>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</si>
  <si>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</si>
  <si>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</si>
  <si>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</si>
  <si>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</si>
  <si>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</si>
  <si>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</si>
  <si>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</si>
  <si>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</si>
  <si>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</si>
  <si>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</si>
  <si>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</si>
  <si>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</si>
  <si>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</si>
  <si>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</si>
  <si>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</si>
  <si>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</si>
  <si>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</si>
  <si>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</si>
  <si>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</si>
  <si>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</si>
  <si>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</si>
  <si>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</si>
  <si>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</si>
  <si>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</si>
  <si>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</si>
  <si>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</si>
  <si>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</si>
  <si>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</si>
  <si>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</si>
  <si>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</si>
  <si>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</si>
  <si>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</si>
  <si>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</si>
  <si>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</si>
  <si>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</si>
  <si>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</si>
  <si>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</si>
  <si>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</si>
  <si>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</si>
  <si>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</si>
  <si>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</si>
  <si>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</si>
  <si>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</si>
  <si>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</si>
  <si>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</si>
  <si>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</si>
  <si>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</si>
  <si>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</si>
  <si>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</si>
  <si>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</si>
  <si>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</si>
  <si>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</si>
  <si>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</si>
  <si>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</si>
  <si>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</si>
  <si>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</si>
  <si>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</si>
  <si>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</si>
  <si>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</si>
  <si>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</si>
  <si>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</si>
  <si>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</si>
  <si>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</si>
  <si>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</si>
  <si>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</si>
  <si>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</si>
  <si>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</si>
  <si>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</si>
  <si>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</si>
  <si>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</si>
  <si>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</si>
  <si>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</si>
  <si>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</si>
  <si>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</si>
  <si>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</si>
  <si>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</si>
  <si>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</si>
  <si>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</si>
  <si>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</si>
  <si>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</si>
  <si>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</si>
  <si>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</si>
  <si>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</si>
  <si>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</si>
  <si>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</si>
  <si>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</si>
  <si>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</si>
  <si>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</si>
  <si>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</si>
  <si>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</si>
  <si>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</si>
  <si>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</si>
  <si>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</si>
  <si>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</si>
  <si>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</si>
  <si>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</si>
  <si>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</si>
  <si>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</si>
  <si>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</si>
  <si>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</si>
  <si>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</si>
  <si>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</si>
  <si>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</si>
  <si>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</si>
  <si>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</si>
  <si>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</si>
  <si>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</si>
  <si>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</si>
  <si>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</si>
  <si>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</si>
  <si>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</si>
  <si>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</si>
  <si>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</si>
  <si>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</si>
  <si>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</si>
  <si>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</si>
  <si>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</si>
  <si>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</si>
  <si>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</si>
  <si>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</si>
  <si>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</si>
  <si>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</si>
  <si>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</si>
  <si>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</si>
  <si>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</si>
  <si>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</si>
  <si>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</si>
  <si>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</si>
  <si>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</si>
  <si>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</si>
  <si>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</si>
  <si>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</si>
  <si>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</si>
  <si>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</si>
  <si>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</si>
  <si>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</si>
  <si>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</si>
  <si>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</si>
  <si>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</si>
  <si>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</si>
  <si>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</si>
  <si>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</si>
  <si>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</si>
  <si>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</si>
  <si>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</si>
  <si>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</si>
  <si>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</si>
  <si>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</si>
  <si>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</si>
  <si>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</si>
  <si>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</si>
  <si>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</si>
  <si>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</si>
  <si>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</si>
  <si>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</si>
  <si>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</si>
  <si>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</si>
  <si>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</si>
  <si>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</si>
  <si>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</si>
  <si>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</si>
  <si>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</si>
  <si>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</si>
  <si>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</si>
  <si>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</si>
  <si>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</si>
  <si>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</si>
  <si>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</si>
  <si>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</si>
  <si>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</si>
  <si>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</si>
  <si>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</si>
  <si>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</si>
  <si>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</si>
  <si>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</si>
  <si>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</si>
  <si>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</si>
  <si>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</si>
  <si>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</si>
  <si>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</si>
  <si>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</si>
  <si>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</si>
  <si>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</si>
  <si>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</si>
  <si>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</si>
  <si>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</si>
  <si>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</si>
  <si>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</si>
  <si>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</si>
  <si>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</si>
  <si>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</si>
  <si>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</si>
  <si>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</si>
  <si>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</si>
  <si>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</si>
  <si>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</si>
  <si>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</si>
  <si>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</si>
  <si>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</si>
  <si>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</si>
  <si>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</si>
  <si>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</si>
  <si>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</si>
  <si>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</si>
  <si>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</si>
  <si>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</si>
  <si>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</si>
  <si>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</si>
  <si>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</si>
  <si>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</si>
  <si>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</si>
  <si>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</si>
  <si>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</si>
  <si>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</si>
  <si>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</si>
  <si>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</si>
  <si>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</si>
  <si>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</si>
  <si>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</si>
  <si>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</si>
  <si>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</si>
  <si>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</si>
  <si>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</si>
  <si>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</si>
  <si>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</si>
  <si>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</si>
  <si>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</si>
  <si>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</si>
  <si>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</si>
  <si>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</si>
  <si>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</si>
  <si>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</si>
  <si>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</si>
  <si>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</si>
  <si>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</si>
  <si>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</si>
  <si>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</si>
  <si>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</si>
  <si>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</si>
  <si>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</si>
  <si>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</si>
  <si>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</si>
  <si>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</si>
  <si>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</si>
  <si>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</si>
  <si>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</si>
  <si>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</si>
  <si>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</si>
  <si>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</si>
  <si>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</si>
  <si>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</si>
  <si>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</si>
  <si>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</si>
  <si>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</si>
  <si>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</si>
  <si>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</si>
  <si>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</si>
  <si>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</si>
  <si>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</si>
  <si>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</si>
  <si>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</si>
  <si>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</si>
  <si>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</si>
  <si>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</si>
  <si>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</si>
  <si>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</si>
  <si>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</si>
  <si>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</si>
  <si>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</si>
  <si>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</si>
  <si>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</si>
  <si>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</si>
  <si>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</si>
  <si>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</si>
  <si>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</si>
  <si>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</si>
  <si>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</si>
  <si>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</si>
  <si>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</si>
  <si>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</si>
  <si>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</si>
  <si>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</si>
  <si>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</si>
  <si>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</si>
  <si>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</si>
  <si>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</si>
  <si>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</si>
  <si>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</si>
  <si>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</si>
  <si>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</si>
  <si>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</si>
  <si>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</si>
  <si>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</si>
  <si>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</si>
  <si>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</si>
  <si>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</si>
  <si>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</si>
  <si>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</si>
  <si>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</si>
  <si>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</si>
  <si>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</si>
  <si>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</si>
  <si>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</si>
  <si>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</si>
  <si>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</si>
  <si>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</si>
  <si>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</si>
  <si>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</si>
  <si>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</si>
  <si>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</si>
  <si>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</si>
  <si>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</si>
  <si>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</si>
  <si>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</si>
  <si>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</si>
  <si>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</si>
  <si>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</si>
  <si>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</si>
  <si>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</si>
  <si>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</si>
  <si>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</si>
  <si>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</si>
  <si>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</si>
  <si>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</si>
  <si>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</si>
  <si>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</si>
  <si>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</si>
  <si>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</si>
  <si>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</si>
  <si>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</si>
  <si>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</si>
  <si>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</si>
  <si>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</si>
  <si>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</si>
  <si>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</si>
  <si>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</si>
  <si>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</si>
  <si>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</si>
  <si>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</si>
  <si>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</si>
  <si>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</si>
  <si>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</si>
  <si>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</si>
  <si>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</si>
  <si>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</si>
  <si>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</si>
  <si>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</si>
  <si>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</si>
  <si>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</si>
  <si>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</si>
  <si>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</si>
  <si>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</si>
  <si>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</si>
  <si>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</si>
  <si>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</si>
  <si>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</si>
  <si>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</si>
  <si>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</si>
  <si>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</si>
  <si>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</si>
  <si>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</si>
  <si>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</si>
  <si>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</si>
  <si>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</si>
  <si>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</si>
  <si>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</si>
  <si>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</si>
  <si>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</si>
  <si>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</si>
  <si>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</si>
  <si>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</si>
  <si>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</si>
  <si>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</si>
  <si>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</si>
  <si>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</si>
  <si>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</si>
  <si>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</si>
  <si>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</si>
  <si>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</si>
  <si>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</si>
  <si>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</si>
  <si>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</si>
  <si>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</si>
  <si>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</si>
  <si>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</si>
  <si>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</si>
  <si>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</si>
  <si>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</si>
  <si>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</si>
  <si>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</si>
  <si>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</si>
  <si>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</si>
  <si>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</si>
  <si>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</si>
  <si>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</si>
  <si>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</si>
  <si>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</si>
  <si>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</si>
  <si>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</si>
  <si>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</si>
  <si>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</si>
  <si>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</si>
  <si>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</si>
  <si>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</si>
  <si>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</si>
  <si>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</si>
  <si>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</si>
  <si>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</si>
  <si>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</si>
  <si>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</si>
  <si>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</si>
  <si>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</si>
  <si>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</si>
  <si>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</si>
  <si>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</si>
  <si>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</si>
  <si>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</si>
  <si>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</si>
  <si>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</si>
  <si>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</si>
  <si>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</si>
  <si>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</si>
  <si>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</si>
  <si>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</si>
  <si>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</si>
  <si>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</si>
  <si>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</si>
  <si>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</si>
  <si>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</si>
  <si>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</si>
  <si>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</si>
  <si>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</si>
  <si>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</si>
  <si>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</si>
  <si>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</si>
  <si>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</si>
  <si>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</si>
  <si>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</si>
  <si>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</si>
  <si>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</si>
  <si>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</si>
  <si>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</si>
  <si>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</si>
  <si>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</si>
  <si>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</si>
  <si>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</si>
  <si>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</si>
  <si>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</si>
  <si>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</si>
  <si>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</si>
  <si>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</si>
  <si>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</si>
  <si>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</si>
  <si>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</si>
  <si>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</si>
  <si>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</si>
  <si>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</si>
  <si>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</si>
  <si>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</si>
  <si>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</si>
  <si>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</si>
  <si>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</si>
  <si>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</si>
  <si>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</si>
  <si>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</si>
  <si>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</si>
  <si>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</si>
  <si>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</si>
  <si>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</si>
  <si>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</si>
  <si>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</si>
  <si>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</si>
  <si>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</si>
  <si>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</si>
  <si>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</si>
  <si>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</si>
  <si>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</si>
  <si>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</si>
  <si>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</si>
  <si>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</si>
  <si>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</si>
  <si>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</si>
  <si>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</si>
  <si>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</si>
  <si>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</si>
  <si>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</si>
  <si>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</si>
  <si>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</si>
  <si>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</si>
  <si>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</si>
  <si>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</si>
  <si>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</si>
  <si>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</si>
  <si>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</si>
  <si>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</si>
  <si>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</si>
  <si>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</si>
  <si>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</si>
  <si>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</si>
  <si>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</si>
  <si>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</si>
  <si>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</si>
  <si>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</si>
  <si>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</si>
  <si>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</si>
  <si>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</si>
  <si>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</si>
  <si>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</si>
  <si>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</si>
  <si>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</si>
  <si>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</si>
  <si>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</si>
  <si>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</si>
  <si>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</si>
  <si>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</si>
  <si>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</si>
  <si>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</si>
  <si>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</si>
  <si>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</si>
  <si>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</si>
  <si>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</si>
  <si>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</si>
  <si>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</si>
  <si>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</si>
  <si>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</si>
  <si>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</si>
  <si>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</si>
  <si>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</si>
  <si>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</si>
  <si>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</si>
  <si>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</si>
  <si>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</si>
  <si>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</si>
  <si>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</si>
  <si>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</si>
  <si>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</si>
  <si>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</si>
  <si>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</si>
  <si>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</si>
  <si>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</si>
  <si>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</si>
  <si>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</si>
  <si>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</si>
  <si>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</si>
  <si>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</si>
  <si>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</si>
  <si>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</si>
  <si>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</si>
  <si>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</si>
  <si>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</si>
  <si>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</si>
  <si>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</si>
  <si>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</si>
  <si>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</si>
  <si>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</si>
  <si>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</si>
  <si>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</si>
  <si>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</si>
  <si>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</si>
  <si>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</si>
  <si>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</si>
  <si>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</si>
  <si>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</si>
  <si>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</si>
  <si>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</si>
  <si>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</si>
  <si>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</si>
  <si>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</si>
  <si>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</si>
  <si>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</si>
  <si>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</si>
  <si>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</si>
  <si>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</si>
  <si>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</si>
  <si>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</si>
  <si>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</si>
  <si>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</si>
  <si>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</si>
  <si>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</si>
  <si>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</si>
  <si>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</si>
  <si>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</si>
  <si>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</si>
  <si>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</si>
  <si>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</si>
  <si>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</si>
  <si>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</si>
  <si>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</si>
  <si>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</si>
  <si>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</si>
  <si>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</si>
  <si>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</si>
  <si>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</si>
  <si>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</si>
  <si>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</si>
  <si>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</si>
  <si>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</si>
  <si>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</si>
  <si>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</si>
  <si>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</si>
  <si>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</si>
  <si>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</si>
  <si>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</si>
  <si>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</si>
  <si>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</si>
  <si>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</si>
  <si>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</si>
  <si>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</si>
  <si>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</si>
  <si>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</si>
  <si>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</si>
  <si>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</si>
  <si>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</si>
  <si>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</si>
  <si>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</si>
  <si>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</si>
  <si>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</si>
  <si>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</si>
  <si>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</si>
  <si>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</si>
  <si>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</si>
  <si>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</si>
  <si>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</si>
  <si>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</si>
  <si>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</si>
  <si>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</si>
  <si>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</si>
  <si>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</si>
  <si>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</si>
  <si>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</si>
  <si>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</si>
  <si>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</si>
  <si>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</si>
  <si>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</si>
  <si>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</si>
  <si>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</si>
  <si>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</si>
  <si>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</si>
  <si>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</si>
  <si>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</si>
  <si>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</si>
  <si>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</si>
  <si>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</si>
  <si>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</si>
  <si>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</si>
  <si>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</si>
  <si>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</si>
  <si>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</si>
  <si>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</si>
  <si>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</si>
  <si>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</si>
  <si>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</si>
  <si>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</si>
  <si>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</si>
  <si>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</si>
  <si>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</si>
  <si>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</si>
  <si>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</si>
  <si>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</si>
  <si>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</si>
  <si>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</si>
  <si>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</si>
  <si>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</si>
  <si>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</si>
  <si>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</si>
  <si>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</si>
  <si>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</si>
  <si>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</si>
  <si>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</si>
  <si>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</si>
  <si>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</si>
  <si>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</si>
  <si>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</si>
  <si>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</si>
  <si>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</si>
  <si>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</si>
  <si>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</si>
  <si>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</si>
  <si>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</si>
  <si>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</si>
  <si>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</si>
  <si>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</si>
  <si>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</si>
  <si>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</si>
  <si>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</si>
  <si>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</si>
  <si>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</si>
  <si>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</si>
  <si>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</si>
  <si>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</si>
  <si>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</si>
  <si>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</si>
  <si>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</si>
  <si>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</si>
  <si>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</si>
  <si>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</si>
  <si>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</si>
  <si>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</si>
  <si>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</si>
  <si>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</si>
  <si>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</si>
  <si>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</si>
  <si>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</si>
  <si>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</si>
  <si>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</si>
  <si>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</si>
  <si>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</si>
  <si>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</si>
  <si>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</si>
  <si>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</si>
  <si>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</si>
  <si>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</si>
  <si>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</si>
  <si>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</si>
  <si>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</si>
  <si>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</si>
  <si>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</si>
  <si>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</si>
  <si>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</si>
  <si>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</si>
  <si>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</si>
  <si>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</si>
  <si>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</si>
  <si>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</si>
  <si>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</si>
  <si>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</si>
  <si>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</si>
  <si>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</si>
  <si>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</si>
  <si>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</si>
  <si>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</si>
  <si>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</si>
  <si>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</si>
  <si>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</si>
  <si>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</si>
  <si>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</si>
  <si>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</si>
  <si>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</si>
  <si>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</si>
  <si>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</si>
  <si>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</si>
  <si>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</si>
  <si>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</si>
  <si>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</si>
  <si>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</si>
  <si>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</si>
  <si>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</si>
  <si>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</si>
  <si>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</si>
  <si>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</si>
  <si>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</si>
  <si>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</si>
  <si>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</si>
  <si>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</si>
  <si>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</si>
  <si>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</si>
  <si>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</si>
  <si>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</si>
  <si>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</si>
  <si>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</si>
  <si>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</si>
  <si>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</si>
  <si>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</si>
  <si>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</si>
  <si>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</si>
  <si>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</si>
  <si>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</si>
  <si>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</si>
  <si>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</si>
  <si>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</si>
  <si>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</si>
  <si>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</si>
  <si>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</si>
  <si>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</si>
  <si>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</si>
  <si>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</si>
  <si>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</si>
  <si>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</si>
  <si>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</si>
  <si>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</si>
  <si>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</si>
  <si>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</si>
  <si>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</si>
  <si>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</si>
  <si>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</si>
  <si>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</si>
  <si>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</si>
  <si>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</si>
  <si>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</si>
  <si>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</si>
  <si>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</si>
  <si>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</si>
  <si>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</si>
  <si>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</si>
  <si>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</si>
  <si>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</si>
  <si>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</si>
  <si>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</si>
  <si>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</si>
  <si>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</si>
  <si>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</si>
  <si>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</si>
  <si>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</si>
  <si>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</si>
  <si>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</si>
  <si>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</si>
  <si>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</si>
  <si>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</si>
  <si>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</si>
  <si>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</si>
  <si>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</si>
  <si>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</si>
  <si>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</si>
  <si>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</si>
  <si>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</si>
  <si>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</si>
  <si>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</si>
  <si>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</si>
  <si>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</si>
  <si>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</si>
  <si>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</si>
  <si>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</si>
  <si>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</si>
  <si>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</si>
  <si>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</si>
  <si>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</si>
  <si>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</si>
  <si>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</si>
  <si>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</si>
  <si>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</si>
  <si>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</si>
  <si>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</si>
  <si>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</si>
  <si>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</si>
  <si>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</si>
  <si>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</si>
  <si>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</si>
  <si>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</si>
  <si>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</si>
  <si>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</si>
  <si>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</si>
  <si>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</si>
  <si>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</si>
  <si>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</si>
  <si>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</si>
  <si>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</si>
  <si>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</si>
  <si>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</si>
  <si>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</si>
  <si>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</si>
  <si>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</si>
  <si>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</si>
  <si>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</si>
  <si>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</si>
  <si>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</si>
  <si>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</si>
  <si>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</si>
  <si>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</si>
  <si>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</si>
  <si>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</si>
  <si>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</si>
  <si>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</si>
  <si>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</si>
  <si>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</si>
  <si>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</si>
  <si>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</si>
  <si>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</si>
  <si>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</si>
  <si>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</si>
  <si>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</si>
  <si>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</si>
  <si>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</si>
  <si>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</si>
  <si>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</si>
  <si>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</si>
  <si>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</si>
  <si>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</si>
  <si>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</si>
  <si>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</si>
  <si>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</si>
  <si>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</si>
  <si>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</si>
  <si>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</si>
  <si>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</si>
  <si>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</si>
  <si>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</si>
  <si>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</si>
  <si>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</si>
  <si>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</si>
  <si>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</si>
  <si>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</si>
  <si>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</si>
  <si>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</si>
  <si>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</si>
  <si>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</si>
  <si>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</si>
  <si>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</si>
  <si>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</si>
  <si>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</si>
  <si>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</si>
  <si>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</si>
  <si>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</si>
  <si>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</si>
  <si>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</si>
  <si>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</si>
  <si>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</si>
  <si>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</si>
  <si>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</si>
  <si>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</si>
  <si>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</si>
  <si>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</si>
  <si>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</si>
  <si>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</si>
  <si>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</si>
  <si>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</si>
  <si>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</si>
  <si>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</si>
  <si>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</si>
  <si>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</si>
  <si>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</si>
  <si>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</si>
  <si>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</si>
  <si>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</si>
  <si>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</si>
  <si>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</si>
  <si>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</si>
  <si>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</si>
  <si>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</si>
  <si>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</si>
  <si>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</si>
  <si>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</si>
  <si>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</si>
  <si>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</si>
  <si>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</si>
  <si>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</si>
  <si>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</si>
  <si>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</si>
  <si>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</si>
  <si>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</si>
  <si>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</si>
  <si>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</si>
  <si>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</si>
  <si>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</si>
  <si>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</si>
  <si>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</si>
  <si>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</si>
  <si>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</si>
  <si>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</si>
  <si>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</si>
  <si>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</si>
  <si>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</si>
  <si>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</si>
  <si>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</si>
  <si>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</si>
  <si>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</si>
  <si>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</si>
  <si>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</si>
  <si>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</si>
  <si>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</si>
  <si>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</si>
  <si>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</si>
  <si>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</si>
  <si>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</si>
  <si>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</si>
  <si>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</si>
  <si>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</si>
  <si>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</si>
  <si>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</si>
  <si>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</si>
  <si>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</si>
  <si>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</si>
  <si>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</si>
  <si>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</si>
  <si>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</si>
  <si>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</si>
  <si>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</si>
  <si>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</si>
  <si>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</si>
  <si>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</si>
  <si>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</si>
  <si>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</si>
  <si>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</si>
  <si>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</si>
  <si>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</si>
  <si>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</si>
  <si>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</si>
  <si>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</si>
  <si>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</si>
  <si>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</si>
  <si>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</si>
  <si>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</si>
  <si>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</si>
  <si>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</si>
  <si>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</si>
  <si>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</si>
  <si>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</si>
  <si>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</si>
  <si>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</si>
  <si>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</si>
  <si>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</si>
  <si>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</si>
  <si>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</si>
  <si>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</si>
  <si>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</si>
  <si>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</si>
  <si>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</si>
  <si>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</si>
  <si>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</si>
  <si>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</si>
  <si>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</si>
  <si>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</si>
  <si>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</si>
  <si>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</si>
  <si>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</si>
  <si>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</si>
  <si>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</si>
  <si>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</si>
  <si>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</si>
  <si>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</si>
  <si>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</si>
  <si>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</si>
  <si>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</si>
  <si>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</si>
  <si>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</si>
  <si>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</si>
  <si>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</si>
  <si>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</si>
  <si>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</si>
  <si>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</si>
  <si>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</si>
  <si>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</si>
  <si>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</si>
  <si>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</si>
  <si>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</si>
  <si>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</si>
  <si>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</si>
  <si>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</si>
  <si>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</si>
  <si>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</si>
  <si>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</si>
  <si>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</si>
  <si>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</si>
  <si>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</si>
  <si>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</si>
  <si>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</si>
  <si>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</si>
  <si>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</si>
  <si>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</si>
  <si>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</si>
  <si>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</si>
  <si>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</si>
  <si>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</si>
  <si>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</si>
  <si>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</si>
  <si>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</si>
  <si>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</si>
  <si>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</si>
  <si>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</si>
  <si>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</si>
  <si>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</si>
  <si>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</si>
  <si>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</si>
  <si>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</si>
  <si>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</si>
  <si>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</si>
  <si>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</si>
  <si>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</si>
  <si>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</si>
  <si>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</si>
  <si>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</si>
  <si>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</si>
  <si>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</si>
  <si>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</si>
  <si>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</si>
  <si>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</si>
  <si>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</si>
  <si>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</si>
  <si>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</si>
  <si>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</si>
  <si>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</si>
  <si>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</si>
  <si>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</si>
  <si>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</si>
  <si>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</si>
  <si>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</si>
  <si>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</si>
  <si>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</si>
  <si>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</si>
  <si>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</si>
  <si>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</si>
  <si>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</si>
  <si>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</si>
  <si>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</si>
  <si>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</si>
  <si>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</si>
  <si>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</si>
  <si>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</si>
  <si>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</si>
  <si>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</si>
  <si>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</si>
  <si>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</si>
  <si>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</si>
  <si>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</si>
  <si>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</si>
  <si>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</si>
  <si>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</si>
  <si>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</si>
  <si>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</si>
  <si>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</si>
  <si>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</si>
  <si>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</si>
  <si>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</si>
  <si>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</si>
  <si>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</si>
  <si>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</si>
  <si>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</si>
  <si>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</si>
  <si>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</si>
  <si>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</si>
  <si>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</si>
  <si>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</si>
  <si>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</si>
  <si>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</si>
  <si>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</si>
  <si>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</si>
  <si>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</si>
  <si>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</si>
  <si>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</si>
  <si>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</si>
  <si>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</si>
  <si>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</si>
  <si>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</si>
  <si>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</si>
  <si>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</si>
  <si>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</si>
  <si>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</si>
  <si>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</si>
  <si>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</si>
  <si>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</si>
  <si>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</si>
  <si>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</si>
  <si>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</si>
  <si>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</si>
  <si>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</si>
  <si>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</si>
  <si>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</si>
  <si>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</si>
  <si>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</si>
  <si>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</si>
  <si>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</si>
  <si>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</si>
  <si>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</si>
  <si>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</si>
  <si>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</si>
  <si>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</si>
  <si>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</si>
  <si>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</si>
  <si>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</si>
  <si>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</si>
  <si>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</si>
  <si>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</si>
  <si>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</si>
  <si>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</si>
  <si>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</si>
  <si>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</si>
  <si>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</si>
  <si>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</si>
  <si>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</si>
  <si>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</si>
  <si>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</si>
  <si>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</si>
  <si>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</si>
  <si>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</si>
  <si>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</si>
  <si>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</si>
  <si>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</si>
  <si>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</si>
  <si>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</si>
  <si>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</si>
  <si>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</si>
  <si>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</si>
  <si>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</si>
  <si>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</si>
  <si>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</si>
  <si>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</si>
  <si>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</si>
  <si>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</si>
  <si>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</si>
  <si>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</si>
  <si>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</si>
  <si>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</si>
  <si>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</si>
  <si>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</si>
  <si>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</si>
  <si>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</si>
  <si>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</si>
  <si>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</si>
  <si>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</si>
  <si>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</si>
  <si>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</si>
  <si>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</si>
  <si>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</si>
  <si>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</si>
  <si>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</si>
  <si>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</si>
  <si>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</si>
  <si>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</si>
  <si>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</si>
  <si>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</si>
  <si>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</si>
  <si>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</si>
  <si>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</si>
  <si>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</si>
  <si>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</si>
  <si>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</si>
  <si>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</si>
  <si>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</si>
  <si>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</si>
  <si>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</si>
  <si>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</si>
  <si>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</si>
  <si>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</si>
  <si>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</si>
  <si>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</si>
  <si>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</si>
  <si>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</si>
  <si>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</si>
  <si>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</si>
  <si>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</si>
  <si>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</si>
  <si>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</si>
  <si>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</si>
  <si>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</si>
  <si>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</si>
  <si>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</si>
  <si>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</si>
  <si>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</si>
  <si>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</si>
  <si>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</si>
  <si>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</si>
  <si>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</si>
  <si>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</si>
  <si>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</si>
  <si>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</si>
  <si>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</si>
  <si>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</si>
  <si>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</si>
  <si>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</si>
  <si>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</si>
  <si>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</si>
  <si>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</si>
  <si>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</si>
  <si>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</si>
  <si>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</si>
  <si>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</si>
  <si>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</si>
  <si>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</si>
  <si>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</si>
  <si>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</si>
  <si>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</si>
  <si>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</si>
  <si>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</si>
  <si>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</si>
  <si>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</si>
  <si>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</si>
  <si>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</si>
  <si>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</si>
  <si>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</si>
  <si>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</si>
  <si>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</si>
  <si>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</si>
  <si>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</si>
  <si>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</si>
  <si>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</si>
  <si>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</si>
  <si>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</si>
  <si>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</si>
  <si>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</si>
  <si>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</si>
  <si>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</si>
  <si>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</si>
  <si>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</si>
  <si>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</si>
  <si>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</si>
  <si>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</si>
  <si>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</si>
  <si>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</si>
  <si>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</si>
  <si>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</si>
  <si>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</si>
  <si>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</si>
  <si>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</si>
  <si>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</si>
  <si>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</si>
  <si>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</si>
  <si>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</si>
  <si>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</si>
  <si>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</si>
  <si>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</si>
  <si>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</si>
  <si>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</si>
  <si>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</si>
  <si>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</si>
  <si>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</si>
  <si>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</si>
  <si>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</si>
  <si>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</si>
  <si>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</si>
  <si>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</si>
  <si>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</si>
  <si>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</si>
  <si>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</si>
  <si>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</si>
  <si>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</si>
  <si>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</si>
  <si>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</si>
  <si>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</si>
  <si>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</si>
  <si>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</si>
  <si>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</si>
  <si>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</si>
  <si>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</si>
  <si>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</si>
  <si>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</si>
  <si>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</si>
  <si>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</si>
  <si>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</si>
  <si>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</si>
  <si>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</si>
  <si>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</si>
  <si>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</si>
  <si>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</si>
  <si>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</si>
  <si>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</si>
  <si>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</si>
  <si>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</si>
  <si>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</si>
  <si>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</si>
  <si>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</si>
  <si>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</si>
  <si>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</si>
  <si>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</si>
  <si>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</si>
  <si>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</si>
  <si>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</si>
  <si>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</si>
  <si>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</si>
  <si>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</si>
  <si>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</si>
  <si>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</si>
  <si>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</si>
  <si>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</si>
  <si>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</si>
  <si>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</si>
  <si>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</si>
  <si>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</si>
  <si>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</si>
  <si>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</si>
  <si>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</si>
  <si>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</si>
  <si>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</si>
  <si>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</si>
  <si>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</si>
  <si>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</si>
  <si>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</si>
  <si>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</si>
  <si>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</si>
  <si>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</si>
  <si>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</si>
  <si>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</si>
  <si>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</si>
  <si>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</si>
  <si>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</si>
  <si>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</si>
  <si>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</si>
  <si>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</si>
  <si>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</si>
  <si>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</si>
  <si>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</si>
  <si>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</si>
  <si>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</si>
  <si>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</si>
  <si>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</si>
  <si>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</si>
  <si>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</si>
  <si>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</si>
  <si>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</si>
  <si>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</si>
  <si>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</si>
  <si>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</si>
  <si>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</si>
  <si>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</si>
  <si>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</si>
  <si>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</si>
  <si>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</si>
  <si>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</si>
  <si>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</si>
  <si>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</si>
  <si>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</si>
  <si>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</si>
  <si>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</si>
  <si>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</si>
  <si>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</si>
  <si>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</si>
  <si>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</si>
  <si>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</si>
  <si>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</si>
  <si>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</si>
  <si>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</si>
  <si>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</si>
  <si>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</si>
  <si>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</si>
  <si>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</si>
  <si>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</si>
  <si>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</si>
  <si>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</si>
  <si>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</si>
  <si>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</si>
  <si>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</si>
  <si>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</si>
  <si>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</si>
  <si>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</si>
  <si>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</si>
  <si>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</si>
  <si>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</si>
  <si>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</si>
  <si>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</si>
  <si>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</si>
  <si>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</si>
  <si>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</si>
  <si>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</si>
  <si>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</si>
  <si>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</si>
  <si>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</si>
  <si>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</si>
  <si>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</si>
  <si>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</si>
  <si>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</si>
  <si>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</si>
  <si>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</si>
  <si>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</si>
  <si>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</si>
  <si>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</si>
  <si>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</si>
  <si>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</si>
  <si>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</si>
  <si>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</si>
  <si>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</si>
  <si>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</si>
  <si>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</si>
  <si>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</si>
  <si>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</si>
  <si>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</si>
  <si>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</si>
  <si>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</si>
  <si>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</si>
  <si>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</si>
  <si>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</si>
  <si>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</si>
  <si>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</si>
  <si>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</si>
  <si>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</si>
  <si>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</si>
  <si>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</si>
  <si>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</si>
  <si>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</si>
  <si>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</si>
  <si>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</si>
  <si>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</si>
  <si>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</si>
  <si>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</si>
  <si>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</si>
  <si>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</si>
  <si>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</si>
  <si>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</si>
  <si>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</si>
  <si>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</si>
  <si>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</si>
  <si>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</si>
  <si>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</si>
  <si>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</si>
  <si>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</si>
  <si>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</si>
  <si>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</si>
  <si>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</si>
  <si>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</si>
  <si>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</si>
  <si>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</si>
  <si>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</si>
  <si>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</si>
  <si>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</si>
  <si>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</si>
  <si>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</si>
  <si>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</si>
  <si>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</si>
  <si>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</si>
  <si>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</si>
  <si>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</si>
  <si>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</si>
  <si>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</si>
  <si>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</si>
  <si>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</si>
  <si>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</si>
  <si>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</si>
  <si>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</si>
  <si>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</si>
  <si>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</si>
  <si>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</si>
  <si>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</si>
  <si>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</si>
  <si>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</si>
  <si>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</si>
  <si>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</si>
  <si>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</si>
  <si>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</si>
  <si>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</si>
  <si>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</si>
  <si>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</si>
  <si>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</si>
  <si>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</si>
  <si>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</si>
  <si>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</si>
  <si>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</si>
  <si>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</si>
  <si>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</si>
  <si>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</si>
  <si>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</si>
  <si>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</si>
  <si>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</si>
  <si>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</si>
  <si>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</si>
  <si>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</si>
  <si>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</si>
  <si>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</si>
  <si>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</si>
  <si>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</si>
  <si>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</si>
  <si>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</si>
  <si>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</si>
  <si>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</si>
  <si>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</si>
  <si>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</si>
  <si>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</si>
  <si>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</si>
  <si>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</si>
  <si>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</si>
  <si>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</si>
  <si>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</si>
  <si>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</si>
  <si>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</si>
  <si>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</si>
  <si>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</si>
  <si>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</si>
  <si>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</si>
  <si>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</si>
  <si>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</si>
  <si>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</si>
  <si>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</si>
  <si>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</si>
  <si>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</si>
  <si>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</si>
  <si>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</si>
  <si>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</si>
  <si>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</si>
  <si>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</si>
  <si>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</si>
  <si>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</si>
  <si>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</si>
  <si>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</si>
  <si>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</si>
  <si>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</si>
  <si>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</si>
  <si>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</si>
  <si>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</si>
  <si>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</si>
  <si>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</si>
  <si>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</si>
  <si>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</si>
  <si>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</si>
  <si>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</si>
  <si>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</si>
  <si>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</si>
  <si>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</si>
  <si>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</si>
  <si>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</si>
  <si>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</si>
  <si>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</si>
  <si>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</si>
  <si>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</si>
  <si>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</si>
  <si>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</si>
  <si>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</si>
  <si>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</si>
  <si>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</si>
  <si>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</si>
  <si>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</si>
  <si>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</si>
  <si>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</si>
  <si>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</si>
  <si>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</si>
  <si>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</si>
  <si>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</si>
  <si>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</si>
  <si>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</si>
  <si>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</si>
  <si>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</si>
  <si>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</si>
  <si>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</si>
  <si>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</si>
  <si>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</si>
  <si>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</si>
  <si>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</si>
  <si>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</si>
  <si>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</si>
  <si>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</si>
  <si>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</si>
  <si>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</si>
  <si>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</si>
  <si>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</si>
  <si>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</si>
  <si>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</si>
  <si>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</si>
  <si>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</si>
  <si>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</si>
  <si>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</si>
  <si>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</si>
  <si>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</si>
  <si>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</si>
  <si>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</si>
  <si>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</si>
  <si>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</si>
  <si>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</si>
  <si>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</si>
  <si>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</si>
  <si>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</si>
  <si>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</si>
  <si>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</si>
  <si>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</si>
  <si>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</si>
  <si>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</si>
  <si>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</si>
  <si>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</si>
  <si>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</si>
  <si>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</si>
  <si>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</si>
  <si>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</si>
  <si>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</si>
  <si>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</si>
  <si>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</si>
  <si>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</si>
  <si>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</si>
  <si>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</si>
  <si>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</si>
  <si>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</si>
  <si>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</si>
  <si>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</si>
  <si>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</si>
  <si>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</si>
  <si>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</si>
  <si>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</si>
  <si>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</si>
  <si>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</si>
  <si>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</si>
  <si>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</si>
  <si>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</si>
  <si>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</si>
  <si>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</si>
  <si>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</si>
  <si>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</si>
  <si>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</si>
  <si>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</si>
  <si>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</si>
  <si>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</si>
  <si>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</si>
  <si>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</si>
  <si>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</si>
  <si>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</si>
  <si>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</si>
  <si>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</si>
  <si>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</si>
  <si>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</si>
  <si>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</si>
  <si>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</si>
  <si>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</si>
  <si>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</si>
  <si>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</si>
  <si>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</si>
  <si>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</si>
  <si>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</si>
  <si>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</si>
  <si>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</si>
  <si>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</si>
  <si>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</si>
  <si>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</si>
  <si>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</si>
  <si>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</si>
  <si>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</si>
  <si>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</si>
  <si>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</si>
  <si>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</si>
  <si>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</si>
  <si>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</si>
  <si>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</si>
  <si>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</si>
  <si>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</si>
  <si>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</si>
  <si>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</si>
  <si>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</si>
  <si>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</si>
  <si>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</si>
  <si>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</si>
  <si>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</si>
  <si>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</si>
  <si>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</si>
  <si>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</si>
  <si>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</si>
  <si>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</si>
  <si>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</si>
  <si>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</si>
  <si>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</si>
  <si>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</si>
  <si>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</si>
  <si>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</si>
  <si>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</si>
  <si>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</si>
  <si>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</si>
  <si>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</si>
  <si>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</si>
  <si>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</si>
  <si>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</si>
  <si>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</si>
  <si>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</si>
  <si>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</si>
  <si>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</si>
  <si>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</si>
  <si>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</si>
  <si>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</si>
  <si>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</si>
  <si>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</si>
  <si>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</si>
  <si>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</si>
  <si>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</si>
  <si>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</si>
  <si>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</si>
  <si>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</si>
  <si>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</si>
  <si>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</si>
  <si>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</si>
  <si>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</si>
  <si>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</si>
  <si>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</si>
  <si>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</si>
  <si>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</si>
  <si>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</si>
  <si>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</si>
  <si>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</si>
  <si>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</si>
  <si>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</si>
  <si>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</si>
  <si>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</si>
  <si>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</si>
  <si>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</si>
  <si>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</si>
  <si>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</si>
  <si>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</si>
  <si>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</si>
  <si>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</si>
  <si>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</si>
  <si>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</si>
  <si>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</si>
  <si>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</si>
  <si>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</si>
  <si>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</si>
  <si>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</si>
  <si>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</si>
  <si>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</si>
  <si>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</si>
  <si>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</si>
  <si>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</si>
  <si>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</si>
  <si>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</si>
  <si>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</si>
  <si>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</si>
  <si>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</si>
  <si>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</si>
  <si>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</si>
  <si>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</si>
  <si>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</si>
  <si>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</si>
  <si>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</si>
  <si>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</si>
  <si>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</si>
  <si>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</si>
  <si>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</si>
  <si>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</si>
  <si>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</si>
  <si>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</si>
  <si>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</si>
  <si>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</si>
  <si>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</si>
  <si>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</si>
  <si>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</si>
  <si>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</si>
  <si>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</si>
  <si>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</si>
  <si>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</si>
  <si>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</si>
  <si>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</si>
  <si>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</si>
  <si>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</si>
  <si>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</si>
  <si>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</si>
  <si>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</si>
  <si>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</si>
  <si>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</si>
  <si>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</si>
  <si>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</si>
  <si>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</si>
  <si>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</si>
  <si>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</si>
  <si>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</si>
  <si>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</si>
  <si>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</si>
  <si>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</si>
  <si>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</si>
  <si>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</si>
  <si>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</si>
  <si>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</si>
  <si>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</si>
  <si>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</si>
  <si>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</si>
  <si>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</si>
  <si>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</si>
  <si>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</si>
  <si>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</si>
  <si>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</si>
  <si>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</si>
  <si>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</si>
  <si>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</si>
  <si>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</si>
  <si>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</si>
  <si>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</si>
  <si>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</si>
  <si>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</si>
  <si>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</si>
  <si>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</si>
  <si>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</si>
  <si>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</si>
  <si>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</si>
  <si>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</si>
  <si>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</si>
  <si>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</si>
  <si>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</si>
  <si>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</si>
  <si>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</si>
  <si>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</si>
  <si>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</si>
  <si>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</si>
  <si>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</si>
  <si>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</si>
  <si>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</si>
  <si>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</si>
  <si>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</si>
  <si>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</si>
  <si>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</si>
  <si>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</si>
  <si>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</si>
  <si>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</si>
  <si>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</si>
  <si>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</si>
  <si>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</si>
  <si>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</si>
  <si>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</si>
  <si>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</si>
  <si>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</si>
  <si>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</si>
  <si>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</si>
  <si>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</si>
  <si>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</si>
  <si>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</si>
  <si>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</si>
  <si>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</si>
  <si>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</si>
  <si>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</si>
  <si>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</si>
  <si>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</si>
  <si>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</si>
  <si>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</si>
  <si>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</si>
  <si>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</si>
  <si>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</si>
  <si>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</si>
  <si>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</si>
  <si>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</si>
  <si>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</si>
  <si>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</si>
  <si>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</si>
  <si>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</si>
  <si>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</si>
  <si>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</si>
  <si>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</si>
  <si>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</si>
  <si>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</si>
  <si>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</si>
  <si>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</si>
  <si>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</si>
  <si>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</si>
  <si>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</si>
  <si>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</si>
  <si>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</si>
  <si>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</si>
  <si>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</si>
  <si>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</si>
  <si>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</si>
  <si>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</si>
  <si>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</si>
  <si>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</si>
  <si>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</si>
  <si>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</si>
  <si>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</si>
  <si>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</si>
  <si>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</si>
  <si>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</si>
  <si>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</si>
  <si>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</si>
  <si>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</si>
  <si>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</si>
  <si>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</si>
  <si>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</si>
  <si>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</si>
  <si>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</si>
  <si>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</si>
  <si>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</si>
  <si>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</si>
  <si>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</si>
  <si>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</si>
  <si>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</si>
  <si>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</si>
  <si>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</si>
  <si>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</si>
  <si>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</si>
  <si>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</si>
  <si>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</si>
  <si>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</si>
  <si>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</si>
  <si>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</si>
  <si>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</si>
  <si>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</si>
  <si>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</si>
  <si>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</si>
  <si>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</si>
  <si>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</si>
  <si>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</si>
  <si>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</si>
  <si>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</si>
  <si>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</si>
  <si>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</si>
  <si>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</si>
  <si>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</si>
  <si>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</si>
  <si>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</si>
  <si>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</si>
  <si>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</si>
  <si>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</si>
  <si>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</si>
  <si>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</si>
  <si>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</si>
  <si>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</si>
  <si>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</si>
  <si>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</si>
  <si>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</si>
  <si>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</si>
  <si>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</si>
  <si>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</si>
  <si>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</si>
  <si>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</si>
  <si>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</si>
  <si>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</si>
  <si>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</si>
  <si>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</si>
  <si>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</si>
  <si>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</si>
  <si>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</si>
  <si>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</si>
  <si>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</si>
  <si>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</si>
  <si>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</si>
  <si>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</si>
  <si>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</si>
  <si>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</si>
  <si>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</si>
  <si>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</si>
  <si>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</si>
  <si>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</si>
  <si>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</si>
  <si>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</si>
  <si>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</si>
  <si>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</si>
  <si>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</si>
  <si>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</si>
  <si>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</si>
  <si>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</si>
  <si>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</si>
  <si>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</si>
  <si>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</si>
  <si>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</si>
  <si>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</si>
  <si>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</si>
  <si>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</si>
  <si>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</si>
  <si>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</si>
  <si>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</si>
  <si>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</si>
  <si>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</si>
  <si>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</si>
  <si>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</si>
  <si>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</si>
  <si>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</si>
  <si>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</si>
  <si>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</si>
  <si>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</si>
  <si>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</si>
  <si>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</si>
  <si>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</si>
  <si>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</si>
  <si>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</si>
  <si>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</si>
  <si>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</si>
  <si>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</si>
  <si>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</si>
  <si>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</si>
  <si>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</si>
  <si>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</si>
  <si>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</si>
  <si>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</si>
  <si>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</si>
  <si>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</si>
  <si>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</si>
  <si>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</si>
  <si>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</si>
  <si>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</si>
  <si>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</si>
  <si>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</si>
  <si>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</si>
  <si>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</si>
  <si>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</si>
  <si>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</si>
  <si>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</si>
  <si>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</si>
  <si>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</si>
  <si>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</si>
  <si>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</si>
  <si>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</si>
  <si>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</si>
  <si>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</si>
  <si>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</si>
  <si>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</si>
  <si>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</si>
  <si>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</si>
  <si>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</si>
  <si>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</si>
  <si>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</si>
  <si>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</si>
  <si>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</si>
  <si>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</si>
  <si>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</si>
  <si>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</si>
  <si>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</si>
  <si>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</si>
  <si>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</si>
  <si>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</si>
  <si>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</si>
  <si>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</si>
  <si>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</si>
  <si>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</si>
  <si>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</si>
  <si>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</si>
  <si>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</si>
  <si>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</si>
  <si>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</si>
  <si>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</si>
  <si>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</si>
  <si>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</si>
  <si>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</si>
  <si>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</si>
  <si>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</si>
  <si>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</si>
  <si>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</si>
  <si>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</si>
  <si>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</si>
  <si>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</si>
  <si>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</si>
  <si>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</si>
  <si>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</si>
  <si>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</si>
  <si>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</si>
  <si>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</si>
  <si>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</si>
  <si>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</si>
  <si>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</si>
  <si>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</si>
  <si>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</si>
  <si>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</si>
  <si>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</si>
  <si>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</si>
  <si>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</si>
  <si>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</si>
  <si>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</si>
  <si>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</si>
  <si>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</si>
  <si>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</si>
  <si>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</si>
  <si>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</si>
  <si>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</si>
  <si>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</si>
  <si>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</si>
  <si>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</si>
  <si>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</si>
  <si>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</si>
  <si>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</si>
  <si>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</si>
  <si>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</si>
  <si>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</si>
  <si>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</si>
  <si>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</si>
  <si>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</si>
  <si>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</si>
  <si>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</si>
  <si>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</si>
  <si>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</si>
  <si>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</si>
  <si>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</si>
  <si>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</si>
  <si>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</si>
  <si>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</si>
  <si>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</si>
  <si>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</si>
  <si>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</si>
  <si>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</si>
  <si>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</si>
  <si>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</si>
  <si>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</si>
  <si>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</si>
  <si>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</si>
  <si>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</si>
  <si>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</si>
  <si>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</si>
  <si>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</si>
  <si>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</si>
  <si>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</si>
  <si>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</si>
  <si>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</si>
  <si>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</si>
  <si>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</si>
  <si>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</si>
  <si>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</si>
  <si>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</si>
  <si>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</si>
  <si>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</si>
  <si>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</si>
  <si>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</si>
  <si>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</si>
  <si>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</si>
  <si>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</si>
  <si>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</si>
  <si>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</si>
  <si>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</si>
  <si>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</si>
  <si>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</si>
  <si>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</si>
  <si>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</si>
  <si>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</si>
  <si>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</si>
  <si>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</si>
  <si>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</si>
  <si>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</si>
  <si>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</si>
  <si>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</si>
  <si>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</si>
  <si>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</si>
  <si>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</si>
  <si>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</si>
  <si>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</si>
  <si>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</si>
  <si>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</si>
  <si>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</si>
  <si>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</si>
  <si>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</si>
  <si>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</si>
  <si>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</si>
  <si>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</si>
  <si>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</si>
  <si>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</si>
  <si>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</si>
  <si>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</si>
  <si>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</si>
  <si>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</si>
  <si>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</si>
  <si>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</si>
  <si>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</si>
  <si>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</si>
  <si>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</si>
  <si>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</si>
  <si>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</si>
  <si>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</si>
  <si>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</si>
  <si>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</si>
  <si>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</si>
  <si>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</si>
  <si>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</si>
  <si>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</si>
  <si>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</si>
  <si>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</si>
  <si>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</si>
  <si>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</si>
  <si>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</si>
  <si>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</si>
  <si>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</si>
  <si>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</si>
  <si>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</si>
  <si>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</si>
  <si>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</si>
  <si>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</si>
  <si>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</si>
  <si>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</si>
  <si>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</si>
  <si>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</si>
  <si>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</si>
  <si>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</si>
  <si>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</si>
  <si>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</si>
  <si>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</si>
  <si>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</si>
  <si>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</si>
  <si>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</si>
  <si>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</si>
  <si>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</si>
  <si>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</si>
  <si>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</si>
  <si>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</si>
  <si>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</si>
  <si>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</si>
  <si>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</si>
  <si>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</si>
  <si>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</si>
  <si>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</si>
  <si>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</si>
  <si>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</si>
  <si>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</si>
  <si>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</si>
  <si>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</si>
  <si>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</si>
  <si>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</si>
  <si>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</si>
  <si>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</si>
  <si>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</si>
  <si>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</si>
  <si>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</si>
  <si>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</si>
  <si>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</si>
  <si>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</si>
  <si>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</si>
  <si>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</si>
  <si>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</si>
  <si>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</si>
  <si>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</si>
  <si>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</si>
  <si>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</si>
  <si>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</si>
  <si>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</si>
  <si>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</si>
  <si>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</si>
  <si>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</si>
  <si>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</si>
  <si>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</si>
  <si>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</si>
  <si>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</si>
  <si>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</si>
  <si>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</si>
  <si>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</si>
  <si>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</si>
  <si>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</si>
  <si>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</si>
  <si>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</si>
  <si>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</si>
  <si>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</si>
  <si>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</si>
  <si>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</si>
  <si>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</si>
  <si>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</si>
  <si>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</si>
  <si>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</si>
  <si>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</si>
  <si>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</si>
  <si>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</si>
  <si>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</si>
  <si>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</si>
  <si>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</si>
  <si>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</si>
  <si>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</si>
  <si>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</si>
  <si>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</si>
  <si>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</si>
  <si>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</si>
  <si>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</si>
  <si>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</si>
  <si>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</si>
  <si>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</si>
  <si>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</si>
  <si>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</si>
  <si>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</si>
  <si>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</si>
  <si>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</si>
  <si>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</si>
  <si>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</si>
  <si>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</si>
  <si>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</si>
  <si>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</si>
  <si>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</si>
  <si>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</si>
  <si>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</si>
  <si>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</si>
  <si>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</si>
  <si>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</si>
  <si>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</si>
  <si>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</si>
  <si>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</si>
  <si>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</si>
  <si>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</si>
  <si>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</si>
  <si>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</si>
  <si>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</si>
  <si>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</si>
  <si>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</si>
  <si>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</si>
  <si>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</si>
  <si>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</si>
  <si>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</si>
  <si>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</si>
  <si>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</si>
  <si>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</si>
  <si>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</si>
  <si>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</si>
  <si>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</si>
  <si>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</si>
  <si>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</si>
  <si>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</si>
  <si>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</si>
  <si>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</si>
  <si>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</si>
  <si>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</si>
  <si>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</si>
  <si>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</si>
  <si>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</si>
  <si>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</si>
  <si>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</si>
  <si>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</si>
  <si>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</si>
  <si>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</si>
  <si>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</si>
  <si>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</si>
  <si>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</si>
  <si>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</si>
  <si>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</si>
  <si>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</si>
  <si>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</si>
  <si>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</si>
  <si>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</si>
  <si>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</si>
  <si>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</si>
  <si>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</si>
  <si>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</si>
  <si>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</si>
  <si>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</si>
  <si>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</si>
  <si>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</si>
  <si>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</si>
  <si>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</si>
  <si>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</si>
  <si>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</si>
  <si>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</si>
  <si>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</si>
  <si>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</si>
  <si>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</si>
  <si>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</si>
  <si>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</si>
  <si>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</si>
  <si>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</si>
  <si>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</si>
  <si>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</si>
  <si>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</si>
  <si>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</si>
  <si>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</si>
  <si>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</si>
  <si>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</si>
  <si>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</si>
  <si>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</si>
  <si>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</si>
  <si>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</si>
  <si>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</si>
  <si>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</si>
  <si>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</si>
  <si>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</si>
  <si>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</si>
  <si>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</si>
  <si>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</si>
  <si>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</si>
  <si>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</si>
  <si>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</si>
  <si>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</si>
  <si>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</si>
  <si>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</si>
  <si>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</si>
  <si>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</si>
  <si>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</si>
  <si>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</si>
  <si>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</si>
  <si>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</si>
  <si>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</si>
  <si>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</si>
  <si>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</si>
  <si>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</si>
  <si>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</si>
  <si>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</si>
  <si>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</si>
  <si>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</si>
  <si>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</si>
  <si>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</si>
  <si>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</si>
  <si>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</si>
  <si>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</si>
  <si>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</si>
  <si>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</si>
  <si>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</si>
  <si>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</si>
  <si>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</si>
  <si>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</si>
  <si>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</si>
  <si>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</si>
  <si>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</si>
  <si>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</si>
  <si>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</si>
  <si>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</si>
  <si>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</si>
  <si>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</si>
  <si>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</si>
  <si>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</si>
  <si>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</si>
  <si>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</si>
  <si>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</si>
  <si>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</si>
  <si>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</si>
  <si>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</si>
  <si>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</si>
  <si>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</si>
  <si>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</si>
  <si>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</si>
  <si>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</si>
  <si>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</si>
  <si>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</si>
  <si>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At site TS</t>
  </si>
  <si>
    <t>PCM-20251006-00001406</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</si>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</sst>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0" totalsRowShown="0" headerRowDxfId="15" dataDxfId="14" headerRowBorderDxfId="12" tableBorderDxfId="13">
  <autoFilter ref="A1:L2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273.74526180555404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4.5319675926293712E-2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45936.69368773148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45936.69368773148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45936.69368773148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45936.69368773148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45936.69368773148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45936.69368773148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45936.69368773148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45936.69368773148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45936.69368773148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45936.69368773148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45936.69368773148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45936.69368773148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45936.69368773148</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45936.69368773148</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45936.69368773148</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45936.69368773148</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45936.69368773148</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45936.69368773148</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45936.69368773148</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45936.69368773148</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45936.69368773148</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45936.69368773148</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45936.69368773148</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45936.69368773148</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45936.69368773148</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45936.69368773148</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45936.69368773148</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45936.69368773148</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45936.69368773148</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45936.69368773148</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45936.69368773148</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45936.69368773148</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45936.69368773148</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45936.69368773148</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45936.69368773148</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45936.69368773148</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45936.69368773148</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45936.69368773148</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45936.69368773148</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45936.69368773148</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45936.69368773148</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45936.69368773148</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45936.69368773148</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45936.69368773148</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45936.69368773148</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45936.69368773148</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45936.69368773148</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45936.69368773148</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45936.69368773148</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45936.69368773148</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45936.69368773148</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45936.69368773148</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45936.69368773148</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45936.69368773148</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45936.69368773148</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45936.69368773148</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45936.69368773148</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45936.69368773148</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45936.69368773148</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45936.69368773148</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45936.69368773148</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45936.69368773148</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45936.69368773148</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45936.69368773148</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45936.69368773148</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45936.69368773148</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45936.69368773148</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45936.69368773148</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45936.69368773148</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45936.69368773148</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45936.69368773148</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45936.69368773148</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45936.69368773148</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45936.69368773148</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45936.69368773148</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45936.69368773148</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45936.69368773148</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45936.69368773148</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45936.69368773148</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45936.69368773148</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45936.69368773148</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45936.69368773148</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45936.69368773148</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45936.69368773148</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45936.69368773148</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45936.69368773148</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45936.69368773148</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45936.69368773148</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45936.69368773148</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45936.69368773148</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45936.69368773148</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45936.69368773148</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45936.69368773148</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45936.69368773148</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45936.69368773148</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45936.69368773148</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45936.69368773148</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45936.69368773148</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45936.69368773148</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129.96660439814877</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111.6938497685187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0.11882662036805414</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45936.69368773148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45936.69368773148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45936.69368773148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45936.69368773148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45936.69368773148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45936.69368773148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45936.69368773148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45936.69368773148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45936.69368773148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45936.69368773148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45936.69368773148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45936.69368773148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45936.69368773148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45936.69368773148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45936.69368773148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45936.69368773148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45936.69368773148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45936.69368773148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45936.69368773148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45936.69368773148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45936.69368773148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45936.69368773148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45936.69368773148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45936.69368773148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45936.69368773148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45936.69368773148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45936.69368773148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45936.69368773148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45936.69368773148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45936.69368773148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45936.69368773148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45936.69368773148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45936.69368773148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45936.69368773148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45936.69368773148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45936.69368773148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45936.69368773148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45936.69368773148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45936.69368773148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45936.69368773148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45936.69368773148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45936.69368773148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45936.69368773148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45936.69368773148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45936.69368773148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45936.69368773148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45936.69368773148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45936.69368773148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45936.69368773148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45936.69368773148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45936.69368773148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45936.69368773148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45936.69368773148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45936.69368773148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45936.69368773148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45936.69368773148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45936.69368773148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45936.69368773148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45936.69368773148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45936.69368773148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45936.69368773148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45936.69368773148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45936.69368773148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45936.69368773148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45936.69368773148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45936.69368773148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45936.69368773148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45936.69368773148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45936.69368773148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45936.69368773148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45936.69368773148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45936.69368773148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45936.69368773148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45936.69368773148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45936.69368773148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45936.69368773148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45936.69368773148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45936.69368773148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45936.69368773148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45936.69368773148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45936.69368773148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45936.69368773148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45936.69368773148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45936.69368773148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45936.69368773148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45936.69368773148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45936.69368773148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45936.69368773148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45936.69368773148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45936.69368773148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45936.69368773148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45936.69368773148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45936.69368773148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45936.69368773148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45936.69368773148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45936.69368773148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45936.69368773148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45936.69368773148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45936.69368773148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45936.69368773148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45936.69368773148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45936.69368773148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45936.69368773148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45936.69368773148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45936.69368773148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45936.69368773148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45936.69368773148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45936.69368773148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45936.69368773148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45936.69368773148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45936.69368773148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45936.69368773148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45936.69368773148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45936.69368773148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45936.69368773148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45936.69368773148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45936.69368773148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45936.69368773148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45936.69368773148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45936.69368773148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45936.69368773148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45936.69368773148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45936.69368773148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45936.69368773148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45936.69368773148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45936.69368773148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45936.69368773148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45936.69368773148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45936.69368773148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45936.69368773148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45936.69368773148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45936.69368773148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45936.69368773148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45936.69368773148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45936.69368773148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45936.69368773148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45936.69368773148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45936.69368773148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45936.69368773148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45936.69368773148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45936.69368773148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45936.69368773148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45936.69368773148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45936.69368773148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45936.69368773148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45936.69368773148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45936.69368773148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45936.69368773148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45936.69368773148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45936.69368773148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45936.69368773148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45936.69368773148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45936.69368773148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45936.69368773148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45936.69368773148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45936.69368773148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45936.69368773148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45936.69368773148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45936.69368773148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45936.69368773148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45936.69368773148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45936.69368773148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45936.69368773148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45936.69368773148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45936.69368773148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45936.69368773148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45936.69368773148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45936.69368773148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45936.69368773148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45936.69368773148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45936.69368773148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45936.69368773148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45936.69368773148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45936.69368773148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45936.69368773148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45936.69368773148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45936.69368773148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45936.69368773148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45936.69368773148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45936.69368773148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45936.69368773148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45936.69368773148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45936.69368773148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45936.69368773148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45936.69368773148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45936.69368773148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45936.69368773148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45936.69368773148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45936.69368773148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45936.69368773148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45936.69368773148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45936.69368773148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45936.69368773148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45936.69368773148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45936.69368773148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45936.69368773148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45936.69368773148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45936.69368773148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45936.69368773148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45936.69368773148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45936.69368773148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45936.69368773148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45936.69368773148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45936.69368773148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45936.69368773148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45936.69368773148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45936.69368773148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45936.69368773148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45936.69368773148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45936.69368773148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45936.69368773148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45936.69368773148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45936.69368773148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45936.69368773148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45936.69368773148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45936.69368773148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45936.69368773148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45936.69368773148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45936.69368773148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45936.69368773148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45936.69368773148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45936.69368773148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45936.69368773148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45936.69368773148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45936.69368773148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45936.69368773148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45936.69368773148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45936.69368773148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45936.69368773148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45936.69368773148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45936.69368773148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45936.69368773148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45936.69368773148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45936.69368773148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45936.69368773148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45936.69368773148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45936.69368773148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45936.69368773148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45936.69368773148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45936.69368773148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45936.69368773148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45936.69368773148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45936.69368773148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45936.69368773148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45936.69368773148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45936.69368773148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45936.69368773148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45936.69368773148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45936.69368773148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45936.69368773148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45936.69368773148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45936.69368773148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45936.69368773148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45936.69368773148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45936.69368773148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45936.69368773148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45936.69368773148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45936.69368773148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45936.69368773148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45936.69368773148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45936.69368773148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45936.69368773148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45936.69368773148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45936.69368773148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45936.69368773148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45936.69368773148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45936.69368773148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45936.69368773148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45936.69368773148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45936.69368773148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45936.69368773148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45936.69368773148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45936.69368773148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45936.69368773148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45936.69368773148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45936.69368773148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45936.69368773148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45936.69368773148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45936.69368773148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45936.69368773148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45936.69368773148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45936.69368773148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45936.69368773148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45936.69368773148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45936.69368773148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45936.69368773148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45936.69368773148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45936.69368773148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45936.69368773148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45936.69368773148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45936.69368773148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45936.69368773148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45936.69368773148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45936.69368773148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45936.69368773148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45936.69368773148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45936.69368773148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45936.69368773148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45936.69368773148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45936.69368773148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45936.69368773148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45936.69368773148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45936.69368773148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45936.69368773148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45936.69368773148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45936.69368773148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45936.69368773148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45936.69368773148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45936.69368773148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45936.69368773148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45936.69368773148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45936.69368773148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45936.69368773148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45936.69368773148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45936.69368773148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45936.69368773148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45936.69368773148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45936.69368773148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45936.69368773148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45936.69368773148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45936.69368773148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45936.69368773148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45936.69368773148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45936.69368773148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45936.69368773148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45936.69368773148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45936.69368773148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45936.69368773148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45936.69368773148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45936.69368773148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45936.69368773148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45936.69368773148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45936.69368773148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45936.69368773148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45936.69368773148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45936.69368773148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45936.69368773148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45936.69368773148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45936.69368773148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45936.69368773148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45936.69368773148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45936.69368773148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45936.69368773148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45936.69368773148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45936.69368773148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45936.69368773148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45936.69368773148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45936.69368773148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45936.69368773148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45936.69368773148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45936.69368773148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45936.69368773148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45936.69368773148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45936.69368773148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45936.69368773148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45936.69368773148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45936.69368773148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45936.69368773148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45936.69368773148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45936.69368773148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45936.69368773148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45936.69368773148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45936.69368773148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45936.69368773148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45936.69368773148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45936.69368773148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45936.69368773148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45936.69368773148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45936.69368773148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45936.69368773148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45936.69368773148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45936.69368773148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45936.69368773148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45936.69368773148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45936.69368773148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45936.69368773148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45936.69368773148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45936.69368773148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45936.69368773148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45936.69368773148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45936.69368773148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45936.69368773148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45936.69368773148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45936.69368773148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45936.69368773148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45936.69368773148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45936.69368773148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45936.69368773148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45936.69368773148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45936.69368773148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45936.69368773148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45936.69368773148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45936.69368773148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45936.69368773148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45936.69368773148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45936.69368773148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45936.69368773148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45936.69368773148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45936.69368773148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45936.69368773148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45936.69368773148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45936.69368773148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45936.69368773148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45936.69368773148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45936.69368773148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45936.69368773148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45936.69368773148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45936.69368773148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45936.69368773148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45936.69368773148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45936.69368773148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45936.69368773148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45936.69368773148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45936.69368773148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45936.69368773148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45936.69368773148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45936.69368773148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45936.69368773148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45936.69368773148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45936.69368773148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45936.69368773148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45936.69368773148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45936.69368773148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45936.69368773148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45936.69368773148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45936.69368773148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45936.69368773148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45936.69368773148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45936.69368773148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45936.69368773148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45936.69368773148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45936.69368773148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45936.69368773148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45936.69368773148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45936.69368773148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45936.69368773148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45936.69368773148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45936.69368773148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45936.69368773148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45936.69368773148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45936.69368773148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45936.69368773148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45936.69368773148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45936.69368773148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45936.69368773148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45936.69368773148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45936.69368773148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45936.69368773148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45936.69368773148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45936.69368773148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45936.69368773148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45936.69368773148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45936.69368773148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45936.69368773148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45936.69368773148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45936.69368773148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45936.69368773148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45936.69368773148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45936.69368773148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45936.69368773148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45936.69368773148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45936.69368773148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45936.69368773148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45936.69368773148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45936.69368773148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45936.69368773148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45936.69368773148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45936.69368773148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45936.69368773148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45936.69368773148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45936.69368773148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45936.69368773148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45936.69368773148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45936.69368773148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45936.69368773148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45936.69368773148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45936.69368773148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45936.69368773148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45936.69368773148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45936.69368773148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45936.69368773148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45936.69368773148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45936.69368773148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45936.69368773148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45936.69368773148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45936.69368773148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45936.69368773148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45936.69368773148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45936.69368773148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45936.69368773148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45936.69368773148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45936.69368773148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45936.69368773148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45936.69368773148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45936.69368773148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45936.69368773148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45936.69368773148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45936.69368773148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45936.69368773148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45936.69368773148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45936.69368773148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45936.69368773148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45936.69368773148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45936.69368773148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45936.69368773148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45936.69368773148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45936.69368773148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45936.69368773148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45936.69368773148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45936.69368773148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45936.69368773148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45936.69368773148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45936.69368773148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45936.69368773148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45936.69368773148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45936.69368773148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45936.69368773148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45936.69368773148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45936.69368773148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45936.69368773148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45936.69368773148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45936.69368773148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45936.69368773148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45936.69368773148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45936.69368773148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45936.69368773148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45936.69368773148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45936.69368773148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45936.69368773148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45936.69368773148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45936.69368773148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45936.69368773148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45936.69368773148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45936.69368773148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45936.69368773148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45936.69368773148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45936.69368773148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45936.69368773148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45936.69368773148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45936.69368773148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45936.69368773148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45936.69368773148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45936.69368773148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45936.69368773148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45936.69368773148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45936.69368773148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45936.69368773148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45936.69368773148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45936.69368773148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45936.69368773148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45936.69368773148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45936.69368773148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45936.69368773148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45936.69368773148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45936.69368773148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45936.69368773148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45936.69368773148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45936.69368773148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45936.69368773148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45936.69368773148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45936.69368773148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45936.69368773148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45936.69368773148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45936.69368773148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45936.69368773148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45936.69368773148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45936.69368773148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45936.69368773148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45936.69368773148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45936.69368773148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45936.69368773148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45936.69368773148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45936.69368773148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45936.69368773148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45936.69368773148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45936.69368773148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45936.69368773148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45936.69368773148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45936.69368773148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45936.69368773148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45936.69368773148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45936.69368773148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45936.69368773148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45936.69368773148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45936.69368773148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45936.69368773148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45936.69368773148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45936.69368773148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45936.69368773148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45936.69368773148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45936.69368773148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45936.69368773148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45936.69368773148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45936.69368773148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45936.69368773148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45936.69368773148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45936.69368773148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45936.69368773148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45936.69368773148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45936.69368773148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45936.69368773148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45936.69368773148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45936.69368773148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45936.69368773148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45936.69368773148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45936.69368773148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45936.69368773148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45936.69368773148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45936.69368773148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45936.69368773148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45936.69368773148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45936.69368773148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45936.69368773148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45936.69368773148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45936.69368773148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45936.69368773148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45936.69368773148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45936.69368773148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45936.69368773148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45936.69368773148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45936.69368773148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45936.69368773148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45936.69368773148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45936.69368773148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45936.69368773148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45936.69368773148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45936.69368773148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45936.69368773148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45936.69368773148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45936.69368773148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45936.69368773148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45936.69368773148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45936.69368773148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45936.69368773148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45936.69368773148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45936.69368773148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45936.69368773148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45936.69368773148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45936.69368773148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45936.69368773148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45936.69368773148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45936.69368773148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45936.69368773148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45936.69368773148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45936.69368773148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45936.69368773148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45936.69368773148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45936.69368773148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45936.69368773148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45936.69368773148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45936.69368773148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45936.69368773148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45936.69368773148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45936.69368773148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45936.69368773148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45936.69368773148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45936.69368773148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45936.69368773148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45936.69368773148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45936.69368773148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45936.69368773148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45936.69368773148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45936.69368773148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45936.69368773148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45936.69368773148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45936.69368773148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45936.69368773148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45936.69368773148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45936.69368773148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45936.69368773148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45936.69368773148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45936.69368773148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45936.69368773148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45936.69368773148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45936.69368773148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45936.69368773148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45936.69368773148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45936.69368773148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45936.69368773148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45936.69368773148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45936.69368773148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45936.69368773148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45936.69368773148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45936.69368773148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45936.69368773148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45936.69368773148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45936.69368773148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45936.69368773148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45936.69368773148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45936.69368773148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45936.69368773148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45936.69368773148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45936.69368773148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45936.69368773148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45936.69368773148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45936.69368773148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45936.69368773148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45936.69368773148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45936.69368773148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45936.69368773148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45936.69368773148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45936.69368773148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45936.69368773148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45936.69368773148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45936.69368773148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45936.69368773148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45936.69368773148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45936.69368773148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45936.69368773148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45936.69368773148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45936.69368773148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45936.69368773148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45936.69368773148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45936.69368773148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45936.69368773148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45936.69368773148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45936.69368773148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45936.69368773148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45936.69368773148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45936.69368773148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45936.69368773148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45936.69368773148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45936.69368773148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45936.69368773148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45936.69368773148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45936.69368773148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45936.69368773148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45936.69368773148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45936.69368773148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45936.69368773148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45936.69368773148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45936.69368773148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45936.69368773148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45936.69368773148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45936.69368773148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45936.69368773148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45936.69368773148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45936.69368773148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45936.69368773148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45936.69368773148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45936.69368773148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45936.69368773148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45936.69368773148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45936.69368773148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45936.69368773148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45936.69368773148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45936.69368773148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45936.69368773148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45936.69368773148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45936.69368773148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45936.69368773148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45936.69368773148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45936.69368773148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45936.69368773148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45936.69368773148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45936.69368773148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45936.69368773148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45936.69368773148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45936.69368773148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45936.69368773148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45936.69368773148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45936.69368773148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45936.69368773148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45936.69368773148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45936.69368773148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45936.69368773148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45936.69368773148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45936.69368773148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45936.69368773148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45936.69368773148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45936.69368773148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45936.69368773148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45936.69368773148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45936.69368773148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45936.69368773148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45936.69368773148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45936.69368773148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45936.69368773148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45936.69368773148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45936.69368773148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45936.69368773148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45936.69368773148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45936.69368773148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45936.69368773148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45936.69368773148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45936.69368773148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45936.69368773148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45936.69368773148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45936.69368773148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45936.69368773148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45936.69368773148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45936.69368773148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45936.69368773148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45936.69368773148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45936.69368773148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45936.69368773148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45936.69368773148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45936.69368773148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45936.69368773148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45936.69368773148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45936.69368773148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45936.69368773148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45936.69368773148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45936.69368773148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45936.69368773148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45936.69368773148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45936.69368773148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45936.69368773148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45936.69368773148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45936.69368773148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45936.69368773148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45936.69368773148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45936.69368773148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45936.69368773148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45936.69368773148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45936.69368773148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45936.69368773148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45936.69368773148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45936.69368773148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45936.69368773148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45936.69368773148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45936.69368773148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45936.69368773148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45936.69368773148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45936.69368773148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45936.69368773148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45936.69368773148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45936.69368773148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45936.69368773148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45936.69368773148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45936.69368773148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45936.69368773148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45936.69368773148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45936.69368773148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45936.69368773148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45936.69368773148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45936.69368773148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45936.69368773148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45936.69368773148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45936.69368773148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45936.69368773148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45936.69368773148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45936.69368773148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45936.69368773148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45936.69368773148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45936.69368773148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45936.69368773148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45936.69368773148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45936.69368773148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45936.69368773148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45936.69368773148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45936.69368773148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45936.69368773148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45936.69368773148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45936.69368773148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45936.69368773148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45936.69368773148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45936.69368773148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45936.69368773148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45936.69368773148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45936.69368773148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45936.69368773148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45936.69368773148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45936.69368773148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45936.69368773148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45936.69368773148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45936.69368773148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45936.69368773148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45936.69368773148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45936.69368773148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45936.69368773148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45936.69368773148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45936.69368773148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45936.69368773148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45936.69368773148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45936.69368773148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45936.69368773148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45936.69368773148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45936.69368773148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45936.69368773148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45936.69368773148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45936.69368773148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45936.69368773148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45936.69368773148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45936.69368773148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45936.69368773148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45936.69368773148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45936.69368773148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45936.69368773148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45936.69368773148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45936.69368773148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45936.69368773148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45936.69368773148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45936.69368773148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45936.69368773148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45936.69368773148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45936.69368773148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45936.69368773148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45936.69368773148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45936.69368773148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45936.69368773148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45936.69368773148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45936.69368773148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45936.69368773148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45936.69368773148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45936.69368773148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45936.69368773148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45936.69368773148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45936.69368773148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45936.69368773148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45936.69368773148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45936.69368773148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45936.69368773148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45936.69368773148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45936.69368773148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45936.69368773148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45936.69368773148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45936.69368773148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45936.69368773148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45936.69368773148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45936.69368773148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45936.69368773148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45936.69368773148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45936.69368773148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45936.69368773148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45936.69368773148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45936.69368773148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45936.69368773148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45936.69368773148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45936.69368773148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45936.69368773148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45936.69368773148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45936.69368773148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45936.69368773148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45936.69368773148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45936.69368773148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45936.69368773148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45936.69368773148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45936.69368773148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45936.69368773148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45936.69368773148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45936.69368773148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45936.69368773148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45936.69368773148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45936.69368773148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45936.69368773148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45936.69368773148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45936.69368773148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45936.69368773148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45936.69368773148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45936.69368773148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45936.69368773148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45936.69368773148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45936.69368773148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45936.69368773148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45936.69368773148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45936.69368773148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45936.69368773148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45936.69368773148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45936.69368773148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45936.69368773148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45936.69368773148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45936.69368773148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45936.69368773148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45936.69368773148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45936.69368773148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45936.69368773148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45936.69368773148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45936.69368773148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45936.69368773148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45936.69368773148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45936.69368773148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45936.69368773148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45936.69368773148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45936.69368773148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45936.69368773148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45936.69368773148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45936.69368773148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45936.69368773148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45936.69368773148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45936.69368773148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45936.69368773148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45936.69368773148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45936.69368773148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45936.69368773148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45936.69368773148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45936.69368773148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45936.69368773148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45936.69368773148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45936.69368773148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45936.69368773148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45936.69368773148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45936.69368773148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45936.69368773148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45936.69368773148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45936.69368773148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45936.69368773148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45936.69368773148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45936.69368773148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45936.69368773148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45936.69368773148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45936.69368773148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45936.69368773148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45936.69368773148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45936.69368773148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45936.69368773148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45936.69368773148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45936.69368773148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45936.69368773148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45936.69368773148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45936.69368773148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45936.69368773148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45936.69368773148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45936.69368773148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45936.69368773148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45936.69368773148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45936.69368773148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45936.69368773148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45936.69368773148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45936.69368773148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45936.69368773148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45936.69368773148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45936.69368773148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45936.69368773148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45936.69368773148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45936.69368773148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45936.69368773148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45936.69368773148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45936.69368773148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45936.69368773148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45936.69368773148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45936.69368773148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45936.69368773148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45936.69368773148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45936.69368773148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45936.69368773148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45936.69368773148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45936.69368773148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45936.69368773148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45936.69368773148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45936.69368773148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45936.69368773148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45936.69368773148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45936.69368773148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45936.69368773148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45936.69368773148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45936.69368773148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45936.69368773148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45936.69368773148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45936.69368773148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45936.69368773148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45936.69368773148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45936.69368773148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45936.69368773148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45936.69368773148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45936.69368773148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45936.69368773148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45936.69368773148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45936.69368773148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45936.69368773148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45936.69368773148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45936.69368773148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45936.69368773148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45936.69368773148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45936.69368773148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45936.69368773148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45936.69368773148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45936.69368773148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45936.69368773148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45936.69368773148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45936.69368773148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45936.69368773148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45936.69368773148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45936.69368773148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45936.69368773148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45936.69368773148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45936.69368773148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45936.69368773148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45936.69368773148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45936.69368773148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45936.69368773148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45936.69368773148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45936.69368773148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45936.69368773148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45936.69368773148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45936.69368773148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45936.69368773148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45936.69368773148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45936.69368773148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45936.69368773148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45936.69368773148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45936.69368773148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45936.69368773148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45936.69368773148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45936.69368773148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45936.69368773148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45936.69368773148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45936.69368773148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45936.69368773148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45936.69368773148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45936.69368773148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45936.69368773148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45936.69368773148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45936.69368773148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45936.69368773148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45936.69368773148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45936.69368773148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45936.69368773148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45936.69368773148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45936.69368773148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45936.69368773148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45936.69368773148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45936.69368773148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45936.69368773148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45936.69368773148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45936.69368773148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45936.69368773148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45936.69368773148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45936.69368773148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45936.69368773148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45936.69368773148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45936.69368773148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45936.69368773148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45936.69368773148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45936.69368773148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45936.69368773148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45936.69368773148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45936.69368773148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45936.69368773148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45936.69368773148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45936.69368773148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45936.69368773148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45936.69368773148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45936.69368773148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45936.69368773148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45936.69368773148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45936.69368773148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45936.69368773148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45936.69368773148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45936.69368773148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45936.69368773148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45936.69368773148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45936.69368773148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45936.69368773148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45936.69368773148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45936.69368773148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45936.69368773148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45936.69368773148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45936.69368773148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45936.69368773148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45936.69368773148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45936.69368773148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45936.69368773148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45936.69368773148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45936.69368773148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45936.69368773148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45936.69368773148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45936.69368773148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45936.69368773148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45936.69368773148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45936.69368773148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45936.69368773148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45936.69368773148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45936.69368773148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45936.69368773148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45936.69368773148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45936.69368773148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45936.69368773148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45936.69368773148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45936.69368773148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45936.69368773148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45936.69368773148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45936.69368773148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45936.69368773148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45936.69368773148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45936.69368773148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45936.69368773148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45936.69368773148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45936.69368773148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45936.69368773148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45936.69368773148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45936.69368773148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45936.69368773148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45936.69368773148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45936.69368773148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45936.69368773148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45936.69368773148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45936.69368773148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45936.69368773148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45936.69368773148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45936.69368773148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45936.69368773148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45936.69368773148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45936.69368773148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45936.69368773148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45936.69368773148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45936.69368773148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45936.69368773148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45936.69368773148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45936.69368773148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45936.69368773148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45936.69368773148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45936.69368773148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45936.69368773148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45936.69368773148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45936.69368773148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45936.69368773148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45936.69368773148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45936.69368773148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45936.69368773148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45936.69368773148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45936.69368773148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45936.69368773148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45936.69368773148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45936.69368773148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45936.69368773148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45936.69368773148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45936.69368773148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45936.69368773148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45936.69368773148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45936.69368773148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45936.69368773148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45936.69368773148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45936.69368773148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45936.69368773148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45936.69368773148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45936.69368773148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45936.69368773148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45936.69368773148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45936.69368773148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45936.69368773148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45936.69368773148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45936.69368773148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45936.69368773148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45936.69368773148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45936.69368773148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45936.69368773148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45936.69368773148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45936.69368773148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45936.69368773148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45936.69368773148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45936.69368773148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45936.69368773148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45936.69368773148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45936.69368773148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45936.69368773148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45936.69368773148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45936.69368773148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45936.69368773148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45936.69368773148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45936.69368773148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45936.69368773148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45936.69368773148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45936.69368773148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45936.69368773148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45936.69368773148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45936.69368773148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45936.69368773148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45936.69368773148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45936.69368773148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45936.69368773148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45936.69368773148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45936.69368773148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45936.69368773148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45936.69368773148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45936.69368773148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45936.69368773148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45936.69368773148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45936.69368773148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45936.69368773148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45936.69368773148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45936.69368773148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45936.69368773148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45936.69368773148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45936.69368773148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45936.69368773148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45936.69368773148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45936.69368773148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45936.69368773148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45936.69368773148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45936.69368773148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45936.69368773148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45936.69368773148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45936.69368773148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45936.69368773148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45936.69368773148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45936.69368773148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45936.69368773148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45936.69368773148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45936.69368773148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45936.69368773148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45936.69368773148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45936.69368773148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45936.69368773148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45936.69368773148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45936.69368773148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45936.69368773148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45936.69368773148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45936.69368773148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45936.69368773148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45936.69368773148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45936.69368773148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45936.69368773148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45936.69368773148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45936.69368773148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45936.69368773148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45936.69368773148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45936.69368773148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45936.69368773148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45936.69368773148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45936.69368773148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45936.69368773148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45936.69368773148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45936.69368773148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45936.69368773148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45936.69368773148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45936.69368773148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45936.69368773148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45936.69368773148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45936.69368773148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45936.69368773148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45936.69368773148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45936.69368773148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45936.69368773148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45936.69368773148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45936.69368773148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45936.69368773148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45936.69368773148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45936.69368773148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45936.69368773148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45936.69368773148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45936.69368773148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45936.69368773148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45936.69368773148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45936.69368773148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45936.69368773148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45936.69368773148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45936.69368773148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45936.69368773148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45936.69368773148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45936.69368773148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45936.69368773148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45936.69368773148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45936.69368773148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45936.69368773148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45936.69368773148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45936.69368773148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45936.69368773148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45936.69368773148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45936.69368773148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45936.69368773148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45936.69368773148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45936.69368773148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45936.69368773148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45936.69368773148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45936.69368773148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45936.69368773148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45936.69368773148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45936.69368773148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45936.69368773148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45936.69368773148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45936.69368773148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45936.69368773148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45936.69368773148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45936.69368773148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45936.69368773148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45936.69368773148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45936.69368773148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45936.69368773148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45936.69368773148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45936.69368773148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45936.69368773148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45936.69368773148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45936.69368773148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45936.69368773148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45936.69368773148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45936.69368773148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45936.69368773148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45936.69368773148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45936.69368773148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45936.69368773148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45936.69368773148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45936.69368773148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45936.69368773148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45936.69368773148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45936.69368773148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45936.69368773148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45936.69368773148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45936.69368773148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45936.69368773148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45936.69368773148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45936.69368773148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45936.69368773148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45936.69368773148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45936.69368773148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45936.69368773148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45936.69368773148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45936.69368773148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45936.69368773148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45936.69368773148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45936.69368773148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45936.69368773148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45936.69368773148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45936.69368773148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45936.69368773148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45936.69368773148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45936.69368773148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45936.69368773148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45936.69368773148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45936.69368773148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45936.69368773148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45936.69368773148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45936.69368773148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45936.69368773148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45936.69368773148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45936.69368773148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45936.69368773148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45936.69368773148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45936.69368773148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45936.69368773148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45936.69368773148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45936.69368773148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45936.69368773148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45936.69368773148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45936.69368773148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45936.69368773148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45936.69368773148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45936.69368773148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45936.69368773148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45936.69368773148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45936.69368773148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45936.69368773148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45936.69368773148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45936.69368773148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45936.69368773148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45936.69368773148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45936.69368773148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45936.69368773148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45936.69368773148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45936.69368773148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45936.69368773148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45936.69368773148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45936.69368773148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45936.69368773148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45936.69368773148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45936.69368773148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45936.69368773148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45936.69368773148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45936.69368773148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45936.69368773148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45936.69368773148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45936.69368773148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45936.69368773148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45936.69368773148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45936.69368773148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45936.69368773148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45936.69368773148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45936.69368773148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45936.69368773148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45936.69368773148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45936.69368773148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45936.69368773148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45936.69368773148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233.21297013888397</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1.5367432870334596</v>
      </c>
      <c r="H3" s="113">
        <v>45935.07104166667</v>
      </c>
      <c r="I3" s="110" t="str">
        <f>IFERROR(VLOOKUP(D3,DB!A:F,6,0),"")</f>
        <v>Generator-SG</v>
      </c>
      <c r="J3" s="110" t="str">
        <f>IFERROR(VLOOKUP(D3,DB!A:G,7,0),"")</f>
        <v>Good</v>
      </c>
      <c r="K3" s="115" t="s">
        <v>39057</v>
      </c>
      <c r="L3" s="107" t="str">
        <f>IFERROR(VLOOKUP(D3,DB!A:I,9,0),"")</f>
        <v>Latis</v>
      </c>
    </row>
    <row r="4" spans="1:16" ht="15" customHeight="1">
      <c r="A4" s="141"/>
      <c r="B4" s="142" t="str">
        <f>IFERROR(VLOOKUP(D4,DB!A:K,11,0),"")</f>
        <v/>
      </c>
      <c r="C4" s="143"/>
      <c r="D4" s="144"/>
      <c r="E4" s="145"/>
      <c r="F4" s="146"/>
      <c r="G4" s="147">
        <f ca="1">IFERROR(NOW()-F4,"")</f>
        <v>45936.69368773148</v>
      </c>
      <c r="H4" s="146"/>
      <c r="I4" s="142" t="str">
        <f>IFERROR(VLOOKUP(D4,DB!A:F,6,0),"")</f>
        <v/>
      </c>
      <c r="J4" s="142" t="str">
        <f>IFERROR(VLOOKUP(D4,DB!A:G,7,0),"")</f>
        <v/>
      </c>
      <c r="K4" s="149"/>
      <c r="L4" s="150" t="str">
        <f>IFERROR(VLOOKUP(D4,DB!A:I,9,0),"")</f>
        <v/>
      </c>
    </row>
    <row r="5" spans="1:16" ht="15" customHeight="1">
      <c r="A5" s="141"/>
      <c r="B5" s="142" t="str">
        <f>IFERROR(VLOOKUP(D5,DB!A:K,11,0),"")</f>
        <v/>
      </c>
      <c r="C5" s="143"/>
      <c r="D5" s="107"/>
      <c r="E5" s="145"/>
      <c r="F5" s="146"/>
      <c r="G5" s="147">
        <f ca="1">IFERROR(NOW()-F5,"")</f>
        <v>45936.69368773148</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45936.69368773148</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45936.69368773148</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45936.69368773148</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45936.69368773148</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45936.69368773148</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45936.69368773148</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45936.69368773148</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45936.69368773148</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45936.69368773148</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45936.69368773148</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45936.69368773148</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45936.69368773148</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45936.69368773148</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45936.69368773148</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45936.69368773148</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45936.69368773148</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45936.69368773148</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45936.69368773148</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45936.69368773148</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45936.69368773148</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45936.69368773148</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45936.69368773148</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45936.69368773148</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45936.69368773148</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45936.69368773148</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45936.69368773148</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45936.69368773148</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45936.69368773148</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45936.69368773148</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45936.69368773148</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45936.69368773148</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45936.69368773148</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45936.69368773148</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45936.69368773148</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45936.69368773148</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45936.69368773148</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45936.69368773148</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45936.69368773148</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45936.69368773148</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45936.69368773148</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45936.69368773148</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45936.69368773148</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45936.69368773148</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45936.69368773148</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45936.69368773148</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45936.69368773148</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45936.69368773148</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45936.69368773148</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45936.69368773148</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45936.69368773148</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45936.69368773148</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45936.69368773148</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45936.69368773148</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45936.69368773148</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45936.69368773148</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45936.69368773148</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45936.69368773148</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45936.69368773148</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45936.69368773148</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45936.69368773148</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45936.69368773148</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45936.69368773148</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45936.69368773148</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45936.69368773148</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45936.69368773148</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45936.69368773148</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45936.69368773148</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45936.69368773148</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45936.69368773148</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45936.69368773148</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45936.69368773148</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45936.69368773148</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45936.69368773148</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45936.69368773148</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45936.69368773148</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45936.69368773148</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45936.69368773148</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45936.69368773148</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45936.69368773148</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45936.69368773148</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45936.69368773148</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45936.69368773148</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45936.69368773148</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45936.69368773148</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45936.69368773148</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45936.69368773148</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45936.69368773148</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45936.69368773148</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45936.69368773148</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45936.69368773148</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45936.69368773148</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45936.69368773148</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45936.69368773148</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45936.69368773148</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45936.69368773148</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45936.69368773148</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45936.69368773148</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45936.69368773148</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45936.69368773148</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45936.69368773148</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45936.69368773148</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45936.69368773148</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45936.69368773148</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45936.69368773148</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45936.69368773148</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45936.69368773148</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45936.69368773148</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45936.69368773148</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45936.69368773148</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45936.69368773148</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45936.69368773148</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45936.69368773148</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45936.69368773148</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45936.69368773148</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45936.69368773148</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45936.69368773148</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45936.69368773148</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45936.69368773148</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45936.69368773148</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45936.69368773148</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45936.69368773148</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45936.69368773148</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45936.69368773148</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45936.69368773148</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45936.69368773148</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45936.69368773148</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45936.69368773148</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45936.69368773148</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45936.69368773148</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45936.69368773148</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45936.69368773148</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45936.69368773148</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45936.69368773148</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45936.69368773148</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45936.69368773148</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45936.69368773148</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45936.69368773148</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45936.69368773148</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45936.69368773148</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45936.69368773148</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45936.69368773148</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45936.69368773148</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45936.69368773148</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45936.69368773148</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45936.69368773148</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45936.69368773148</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45936.69368773148</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45936.69368773148</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45936.69368773148</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45936.69368773148</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45936.69368773148</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45936.69368773148</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45936.69368773148</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45936.69368773148</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45936.69368773148</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45936.69368773148</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45936.69368773148</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45936.69368773148</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45936.69368773148</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45936.69368773148</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45936.69368773148</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45936.69368773148</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45936.69368773148</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45936.69368773148</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45936.69368773148</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45936.69368773148</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45936.69368773148</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45936.69368773148</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45936.69368773148</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45936.69368773148</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45936.69368773148</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45936.69368773148</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45936.69368773148</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45936.69368773148</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45936.69368773148</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45936.69368773148</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45936.69368773148</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45936.69368773148</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45936.69368773148</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45936.69368773148</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45936.69368773148</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45936.69368773148</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45936.69368773148</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45936.69368773148</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45936.69368773148</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45936.69368773148</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45936.69368773148</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45936.69368773148</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45936.69368773148</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45936.69368773148</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45936.69368773148</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45936.69368773148</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45936.69368773148</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45936.69368773148</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45936.69368773148</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45936.69368773148</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45936.69368773148</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45936.69368773148</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45936.69368773148</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45936.69368773148</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45936.69368773148</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45936.69368773148</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45936.69368773148</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45936.69368773148</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45936.69368773148</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45936.69368773148</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45936.69368773148</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45936.69368773148</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45936.69368773148</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45936.69368773148</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45936.69368773148</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45936.69368773148</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45936.69368773148</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45936.69368773148</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45936.69368773148</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45936.69368773148</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45936.69368773148</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45936.69368773148</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45936.69368773148</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45936.69368773148</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45936.69368773148</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45936.69368773148</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45936.69368773148</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45936.69368773148</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45936.69368773148</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45936.69368773148</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45936.69368773148</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45936.69368773148</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45936.69368773148</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45936.69368773148</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45936.69368773148</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45936.69368773148</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45936.69368773148</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45936.69368773148</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45936.69368773148</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45936.69368773148</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45936.69368773148</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45936.69368773148</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45936.69368773148</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45936.69368773148</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45936.69368773148</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45936.69368773148</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45936.69368773148</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45936.69368773148</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45936.69368773148</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45936.69368773148</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45936.69368773148</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45936.69368773148</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45936.69368773148</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45936.69368773148</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45936.69368773148</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45936.69368773148</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45936.69368773148</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45936.69368773148</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45936.69368773148</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45936.69368773148</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45936.69368773148</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45936.69368773148</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45936.69368773148</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45936.69368773148</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45936.69368773148</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45936.69368773148</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45936.69368773148</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45936.69368773148</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45936.69368773148</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45936.69368773148</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45936.69368773148</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45936.69368773148</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45936.69368773148</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45936.69368773148</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45936.69368773148</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45936.69368773148</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45936.69368773148</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45936.69368773148</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45936.69368773148</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45936.69368773148</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45936.69368773148</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45936.69368773148</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45936.69368773148</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45936.69368773148</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45936.69368773148</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45936.69368773148</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45936.69368773148</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45936.69368773148</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45936.69368773148</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45936.69368773148</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45936.69368773148</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45936.69368773148</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45936.69368773148</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45936.69368773148</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45936.69368773148</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45936.69368773148</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45936.69368773148</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45936.69368773148</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45936.69368773148</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45936.69368773148</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45936.69368773148</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45936.69368773148</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45936.69368773148</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45936.69368773148</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45936.69368773148</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45936.69368773148</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45936.69368773148</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45936.69368773148</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45936.69368773148</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45936.69368773148</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45936.69368773148</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45936.69368773148</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45936.69368773148</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45936.69368773148</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45936.69368773148</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45936.69368773148</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45936.69368773148</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45936.69368773148</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45936.69368773148</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45936.69368773148</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45936.69368773148</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45936.69368773148</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45936.69368773148</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45936.69368773148</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45936.69368773148</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45936.69368773148</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45936.69368773148</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45936.69368773148</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45936.69368773148</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45936.69368773148</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45936.69368773148</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45936.69368773148</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45936.69368773148</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45936.69368773148</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45936.69368773148</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45936.69368773148</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45936.69368773148</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45936.69368773148</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45936.69368773148</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45936.69368773148</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45936.69368773148</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45936.69368773148</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45936.69368773148</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45936.69368773148</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45936.69368773148</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45936.69368773148</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45936.69368773148</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45936.69368773148</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45936.69368773148</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45936.69368773148</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45936.69368773148</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45936.69368773148</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45936.69368773148</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45936.69368773148</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45936.69368773148</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45936.69368773148</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45936.69368773148</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45936.69368773148</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45936.69368773148</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45936.69368773148</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45936.69368773148</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45936.69368773148</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45936.69368773148</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45936.69368773148</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45936.69368773148</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45936.69368773148</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45936.69368773148</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45936.69368773148</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45936.69368773148</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45936.69368773148</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45936.69368773148</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45936.69368773148</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45936.69368773148</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45936.69368773148</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45936.69368773148</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45936.69368773148</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45936.69368773148</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45936.69368773148</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45936.69368773148</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45936.69368773148</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45936.69368773148</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45936.69368773148</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45936.69368773148</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45936.69368773148</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45936.69368773148</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45936.69368773148</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45936.69368773148</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45936.69368773148</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45936.69368773148</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45936.69368773148</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45936.69368773148</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45936.69368773148</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45936.69368773148</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45936.69368773148</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45936.69368773148</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45936.69368773148</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45936.69368773148</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45936.69368773148</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45936.69368773148</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45936.69368773148</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45936.69368773148</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45936.69368773148</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45936.69368773148</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45936.69368773148</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45936.69368773148</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45936.69368773148</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45936.69368773148</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45936.69368773148</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45936.69368773148</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45936.69368773148</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45936.69368773148</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45936.69368773148</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45936.69368773148</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45936.69368773148</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45936.69368773148</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45936.69368773148</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45936.69368773148</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45936.69368773148</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45936.69368773148</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45936.69368773148</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45936.69368773148</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45936.69368773148</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45936.69368773148</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45936.69368773148</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45936.69368773148</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45936.69368773148</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45936.69368773148</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45936.69368773148</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45936.69368773148</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45936.69368773148</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45936.69368773148</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45936.69368773148</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45936.69368773148</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45936.69368773148</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45936.69368773148</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45936.69368773148</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45936.69368773148</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45936.69368773148</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45936.69368773148</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45936.69368773148</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45936.69368773148</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45936.69368773148</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45936.69368773148</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45936.69368773148</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45936.69368773148</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45936.69368773148</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45936.69368773148</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45936.69368773148</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45936.69368773148</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45936.69368773148</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45936.69368773148</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45936.69368773148</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45936.69368773148</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45936.69368773148</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45936.69368773148</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45936.69368773148</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45936.69368773148</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45936.69368773148</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45936.69368773148</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45936.69368773148</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45936.69368773148</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45936.69368773148</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45936.69368773148</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45936.69368773148</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45936.69368773148</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45936.69368773148</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45936.69368773148</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45936.69368773148</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45936.69368773148</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45936.69368773148</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45936.69368773148</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45936.69368773148</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45936.69368773148</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45936.69368773148</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45936.69368773148</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45936.69368773148</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45936.69368773148</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45936.69368773148</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45936.69368773148</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45936.69368773148</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45936.69368773148</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45936.69368773148</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45936.69368773148</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45936.69368773148</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45936.69368773148</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45936.69368773148</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45936.69368773148</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45936.69368773148</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45936.69368773148</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45936.69368773148</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45936.69368773148</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45936.69368773148</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44.861627546291857</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10.504810416663531</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45936.69368773148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45936.69368773148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45936.69368773148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45936.69368773148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45936.69368773148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45936.69368773148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45936.69368773148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45936.69368773148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45936.69368773148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45936.69368773148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45936.69368773148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45936.69368773148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45936.69368773148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45936.69368773148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45936.69368773148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45936.69368773148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45936.69368773148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45936.69368773148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45936.69368773148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45936.69368773148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45936.69368773148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45936.69368773148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45936.69368773148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45936.69368773148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45936.69368773148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45936.69368773148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45936.69368773148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45936.69368773148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45936.69368773148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45936.69368773148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45936.69368773148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45936.69368773148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45936.69368773148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45936.69368773148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45936.69368773148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45936.69368773148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45936.69368773148</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45936.69368773148</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45936.69368773148</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45936.69368773148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45936.69368773148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45936.69368773148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45936.69368773148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45936.69368773148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45936.69368773148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45936.69368773148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45936.69368773148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45936.69368773148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45936.69368773148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45936.69368773148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45936.69368773148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45936.69368773148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45936.69368773148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45936.69368773148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45936.69368773148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45936.69368773148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45936.69368773148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45936.69368773148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45936.69368773148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45936.69368773148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45936.69368773148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45936.69368773148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45936.69368773148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45936.69368773148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45936.69368773148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45936.69368773148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45936.69368773148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45936.69368773148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45936.69368773148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45936.69368773148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45936.69368773148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45936.69368773148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45936.69368773148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45936.69368773148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45936.69368773148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45936.69368773148</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45936.69368773148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45936.69368773148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45936.69368773148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45936.69368773148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45936.69368773148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45936.69368773148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45936.69368773148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45936.69368773148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45936.69368773148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45936.69368773148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45936.69368773148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45936.69368773148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45936.69368773148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45936.69368773148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45936.69368773148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45936.69368773148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45936.69368773148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45936.69368773148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45936.69368773148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45936.69368773148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45936.69368773148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45936.69368773148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45936.69368773148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45936.69368773148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45936.69368773148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45936.69368773148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45936.69368773148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45936.69368773148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45936.69368773148</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45936.69368773148</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45936.69368773148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45936.69368773148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45936.69368773148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45936.69368773148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45936.69368773148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45936.69368773148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45936.69368773148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45936.69368773148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45936.69368773148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45936.69368773148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45936.69368773148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45936.69368773148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45936.69368773148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45936.69368773148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45936.69368773148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45936.69368773148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45936.69368773148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45936.69368773148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45936.69368773148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45936.69368773148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45936.69368773148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45936.69368773148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45936.69368773148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45936.69368773148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45936.69368773148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45936.69368773148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45936.69368773148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45936.69368773148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45936.69368773148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45936.69368773148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45936.69368773148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45936.69368773148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45936.69368773148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45936.69368773148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45936.69368773148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45936.69368773148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45936.69368773148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45936.69368773148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45936.69368773148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45936.69368773148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45936.69368773148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45936.69368773148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45936.69368773148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45936.69368773148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45936.69368773148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45936.69368773148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45936.69368773148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45936.69368773148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45936.69368773148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45936.69368773148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45936.69368773148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45936.69368773148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45936.69368773148</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45936.69368773148</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0"/>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9.9208405092576868</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45936.69368773148</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2.8127155092588509</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1.7514423611064558</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39068</v>
      </c>
      <c r="B6" s="120" t="str">
        <f>IFERROR(VLOOKUP(D6,DB!A:K,11,0),"")</f>
        <v>R6</v>
      </c>
      <c r="C6" s="122">
        <v>1</v>
      </c>
      <c r="D6" s="120" t="s">
        <v>33236</v>
      </c>
      <c r="E6" s="137" t="s">
        <v>38964</v>
      </c>
      <c r="F6" s="124">
        <v>45936.586342592593</v>
      </c>
      <c r="G6" s="89">
        <f ca="1">IFERROR(NOW()-F6,"-")</f>
        <v>0.10734513888746733</v>
      </c>
      <c r="H6" s="124">
        <v>45936.580578703702</v>
      </c>
      <c r="I6" s="120" t="str">
        <f>IFERROR(VLOOKUP(D6,DB!A:F,6,0),"")</f>
        <v>Generator-SG</v>
      </c>
      <c r="J6" s="119" t="str">
        <f>IFERROR(VLOOKUP(D6,DB!A:G,7,0),"")</f>
        <v>Vandalized</v>
      </c>
      <c r="K6" s="125" t="s">
        <v>39069</v>
      </c>
      <c r="L6" s="126" t="str">
        <f>IFERROR(VLOOKUP(D6,DB!A:I,9,0),"")</f>
        <v>Latis</v>
      </c>
    </row>
    <row r="7" spans="1:16383" ht="31.5" customHeight="1">
      <c r="A7" s="121" t="s">
        <v>39070</v>
      </c>
      <c r="B7" s="120" t="str">
        <f>IFERROR(VLOOKUP(D7,DB!A:K,11,0),"")</f>
        <v>R6</v>
      </c>
      <c r="C7" s="122">
        <v>4</v>
      </c>
      <c r="D7" s="120" t="s">
        <v>37601</v>
      </c>
      <c r="E7" s="137" t="s">
        <v>39045</v>
      </c>
      <c r="F7" s="124">
        <v>45936.599247685182</v>
      </c>
      <c r="G7" s="89">
        <f ca="1">IFERROR(NOW()-F7,"-")</f>
        <v>9.4440046297677327E-2</v>
      </c>
      <c r="H7" s="124">
        <v>45936.587430555555</v>
      </c>
      <c r="I7" s="120" t="str">
        <f>IFERROR(VLOOKUP(D7,DB!A:F,6,0),"")</f>
        <v>SCECO</v>
      </c>
      <c r="J7" s="119" t="str">
        <f>IFERROR(VLOOKUP(D7,DB!A:G,7,0),"")</f>
        <v>Vandalized</v>
      </c>
      <c r="K7" s="125" t="s">
        <v>39071</v>
      </c>
      <c r="L7" s="126" t="str">
        <f>IFERROR(VLOOKUP(D7,DB!A:I,9,0),"")</f>
        <v>Latis</v>
      </c>
    </row>
    <row r="8" spans="1:16383" ht="31.5" customHeight="1">
      <c r="A8" s="121"/>
      <c r="B8" s="120" t="str">
        <f>IFERROR(VLOOKUP(D8,DB!A:K,11,0),"")</f>
        <v/>
      </c>
      <c r="C8" s="140"/>
      <c r="D8" s="120"/>
      <c r="E8" s="123"/>
      <c r="F8" s="124"/>
      <c r="G8" s="89">
        <f ca="1">IFERROR(NOW()-F8,"-")</f>
        <v>45936.69368773148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45936.69368773148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45936.69368773148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45936.69368773148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45936.69368773148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45936.69368773148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45936.69368773148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45936.69368773148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45936.69368773148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45936.69368773148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45936.69368773148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45936.69368773148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45936.69368773148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45936.69368773148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45936.69368773148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45936.69368773148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45936.69368773148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45936.69368773148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45936.69368773148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45936.69368773148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45936.69368773148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45936.69368773148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45936.69368773148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45936.69368773148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45936.69368773148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45936.69368773148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45936.69368773148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45936.69368773148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45936.69368773148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45936.69368773148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45936.69368773148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45936.69368773148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45936.69368773148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45936.69368773148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45936.69368773148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45936.69368773148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45936.69368773148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45936.69368773148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45936.69368773148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45936.69368773148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45936.69368773148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45936.69368773148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45936.69368773148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45936.69368773148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45936.69368773148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45936.69368773148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45936.69368773148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45936.69368773148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45936.69368773148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45936.69368773148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45936.69368773148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45936.69368773148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45936.69368773148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45936.69368773148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45936.69368773148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45936.69368773148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45936.69368773148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45936.69368773148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45936.69368773148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45936.69368773148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45936.69368773148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45936.69368773148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45936.69368773148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45936.69368773148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45936.69368773148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45936.69368773148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45936.69368773148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45936.69368773148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45936.69368773148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45936.69368773148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45936.69368773148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45936.69368773148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45936.69368773148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45936.69368773148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45936.69368773148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45936.69368773148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45936.69368773148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45936.69368773148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45936.69368773148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45936.69368773148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45936.69368773148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45936.69368773148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45936.69368773148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45936.69368773148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45936.69368773148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45936.69368773148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45936.69368773148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45936.69368773148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45936.69368773148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45936.69368773148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45936.69368773148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45936.69368773148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45936.69368773148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45936.69368773148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45936.69368773148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45936.69368773148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45936.69368773148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45936.69368773148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45936.69368773148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45936.69368773148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45936.69368773148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45936.69368773148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45936.69368773148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45936.69368773148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45936.69368773148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45936.69368773148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45936.69368773148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45936.69368773148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45936.69368773148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45936.69368773148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45936.69368773148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45936.69368773148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45936.69368773148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45936.69368773148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45936.69368773148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45936.69368773148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45936.69368773148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45936.69368773148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45936.69368773148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45936.69368773148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45936.69368773148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45936.69368773148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45936.69368773148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45936.69368773148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45936.69368773148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45936.69368773148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45936.69368773148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45936.69368773148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45936.69368773148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45936.69368773148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45936.69368773148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45936.69368773148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45936.69368773148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45936.69368773148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45936.69368773148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45936.69368773148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45936.69368773148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45936.69368773148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45936.69368773148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45936.69368773148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45936.69368773148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45936.69368773148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45936.69368773148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45936.69368773148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45936.69368773148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45936.69368773148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45936.69368773148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45936.69368773148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45936.69368773148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45936.69368773148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45936.69368773148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45936.69368773148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45936.69368773148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45936.69368773148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45936.69368773148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45936.69368773148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45936.69368773148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45936.69368773148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45936.69368773148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45936.69368773148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45936.69368773148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45936.69368773148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45936.69368773148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45936.69368773148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45936.69368773148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45936.69368773148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45936.69368773148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45936.69368773148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45936.69368773148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45936.69368773148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45936.69368773148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45936.69368773148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45936.69368773148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45936.69368773148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45936.69368773148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45936.69368773148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45936.69368773148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45936.69368773148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45936.69368773148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45936.69368773148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45936.69368773148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45936.69368773148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45936.69368773148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45936.69368773148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45936.69368773148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45936.69368773148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45936.69368773148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45936.69368773148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45936.69368773148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45936.69368773148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45936.69368773148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45936.69368773148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45936.69368773148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45936.69368773148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45936.69368773148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45936.69368773148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45936.69368773148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45936.69368773148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45936.69368773148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45936.69368773148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45936.69368773148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45936.69368773148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45936.69368773148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45936.69368773148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45936.69368773148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45936.69368773148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45936.69368773148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45936.69368773148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45936.69368773148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45936.69368773148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45936.69368773148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45936.69368773148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45936.69368773148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45936.69368773148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45936.69368773148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45936.69368773148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45936.69368773148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45936.69368773148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45936.69368773148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45936.69368773148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45936.69368773148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45936.69368773148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45936.69368773148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45936.69368773148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45936.69368773148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45936.69368773148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45936.69368773148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45936.69368773148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45936.69368773148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45936.69368773148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45936.69368773148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45936.69368773148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45936.69368773148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45936.69368773148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45936.69368773148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45936.69368773148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45936.69368773148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45936.69368773148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45936.69368773148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45936.69368773148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45936.69368773148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45936.69368773148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45936.69368773148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45936.69368773148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45936.69368773148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45936.69368773148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45936.69368773148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45936.69368773148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45936.69368773148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45936.69368773148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45936.69368773148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45936.69368773148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45936.69368773148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45936.69368773148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45936.69368773148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45936.69368773148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45936.69368773148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45936.69368773148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45936.69368773148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45936.69368773148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45936.69368773148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45936.69368773148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45936.69368773148</v>
      </c>
      <c r="H270" s="124"/>
      <c r="I270" s="120" t="str">
        <f>IFERROR(VLOOKUP(D270,DB!A:F,6,0),"")</f>
        <v/>
      </c>
      <c r="J270" s="119" t="str">
        <f>IFERROR(VLOOKUP(D270,DB!A:G,7,0),"")</f>
        <v/>
      </c>
      <c r="K270" s="125"/>
      <c r="L270" s="126" t="str">
        <f>IFERROR(VLOOKUP(D270,DB!A:I,9,0),"")</f>
        <v/>
      </c>
    </row>
  </sheetData>
  <dataValidations count="2">
    <dataValidation allowBlank="1" showInputMessage="1" showErrorMessage="1" sqref="E1" xr:uid="{380493DB-286A-4683-AF55-C78F04945A49}"/>
    <dataValidation type="list" allowBlank="1" showInputMessage="1" showErrorMessage="1" sqref="E3 E5:E27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