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61" documentId="13_ncr:1_{F6CB121F-512D-4AA6-A0C1-0FB36C537598}" xr6:coauthVersionLast="47" xr6:coauthVersionMax="47" xr10:uidLastSave="{ADCA7EE3-18F6-400E-A0EA-5DEE36B2B4E1}"/>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<sst xmlns="http://schemas.openxmlformats.org/spreadsheetml/2006/main" count="178596" uniqueCount="39079">
  <si>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</si>
  <si>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</si>
  <si>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</si>
  <si>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</si>
  <si>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</si>
  <si>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</si>
  <si>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</si>
  <si>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</si>
  <si>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</si>
  <si>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</si>
  <si>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</si>
  <si>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</si>
  <si>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</si>
  <si>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</si>
  <si>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</si>
  <si>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</si>
  <si>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</si>
  <si>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</si>
  <si>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</si>
  <si>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</si>
  <si>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</si>
  <si>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</si>
  <si>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</si>
  <si>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</si>
  <si>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</si>
  <si>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</si>
  <si>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</si>
  <si>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</si>
  <si>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</si>
  <si>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</si>
  <si>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</si>
  <si>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</si>
  <si>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</si>
  <si>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</si>
  <si>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</si>
  <si>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</si>
  <si>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</si>
  <si>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</si>
  <si>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</si>
  <si>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</si>
  <si>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</si>
  <si>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</si>
  <si>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</si>
  <si>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</si>
  <si>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</si>
  <si>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</si>
  <si>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</si>
  <si>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</si>
  <si>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</si>
  <si>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</si>
  <si>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</si>
  <si>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</si>
  <si>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</si>
  <si>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</si>
  <si>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</si>
  <si>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</si>
  <si>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</si>
  <si>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</si>
  <si>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</si>
  <si>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</si>
  <si>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</si>
  <si>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</si>
  <si>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</si>
  <si>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</si>
  <si>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</si>
  <si>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</si>
  <si>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</si>
  <si>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</si>
  <si>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</si>
  <si>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</si>
  <si>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</si>
  <si>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</si>
  <si>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</si>
  <si>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</si>
  <si>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</si>
  <si>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</si>
  <si>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</si>
  <si>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</si>
  <si>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</si>
  <si>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</si>
  <si>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</si>
  <si>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</si>
  <si>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</si>
  <si>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</si>
  <si>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</si>
  <si>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</si>
  <si>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</si>
  <si>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</si>
  <si>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</si>
  <si>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</si>
  <si>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</si>
  <si>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</si>
  <si>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</si>
  <si>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</si>
  <si>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</si>
  <si>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</si>
  <si>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</si>
  <si>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</si>
  <si>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</si>
  <si>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</si>
  <si>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</si>
  <si>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</si>
  <si>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</si>
  <si>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</si>
  <si>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</si>
  <si>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</si>
  <si>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</si>
  <si>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</si>
  <si>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</si>
  <si>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</si>
  <si>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</si>
  <si>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</si>
  <si>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</si>
  <si>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</si>
  <si>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</si>
  <si>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</si>
  <si>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</si>
  <si>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</si>
  <si>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</si>
  <si>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</si>
  <si>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</si>
  <si>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</si>
  <si>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</si>
  <si>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</si>
  <si>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</si>
  <si>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</si>
  <si>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</si>
  <si>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</si>
  <si>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</si>
  <si>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</si>
  <si>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</si>
  <si>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</si>
  <si>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</si>
  <si>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</si>
  <si>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</si>
  <si>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</si>
  <si>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</si>
  <si>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</si>
  <si>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</si>
  <si>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</si>
  <si>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</si>
  <si>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</si>
  <si>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</si>
  <si>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</si>
  <si>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</si>
  <si>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</si>
  <si>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</si>
  <si>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</si>
  <si>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</si>
  <si>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</si>
  <si>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</si>
  <si>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</si>
  <si>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</si>
  <si>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</si>
  <si>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</si>
  <si>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</si>
  <si>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</si>
  <si>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</si>
  <si>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</si>
  <si>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</si>
  <si>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</si>
  <si>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</si>
  <si>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</si>
  <si>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</si>
  <si>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</si>
  <si>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</si>
  <si>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</si>
  <si>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</si>
  <si>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</si>
  <si>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</si>
  <si>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</si>
  <si>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</si>
  <si>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</si>
  <si>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</si>
  <si>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</si>
  <si>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</si>
  <si>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</si>
  <si>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</si>
  <si>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</si>
  <si>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</si>
  <si>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</si>
  <si>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</si>
  <si>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</si>
  <si>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</si>
  <si>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</si>
  <si>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</si>
  <si>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</si>
  <si>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</si>
  <si>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</si>
  <si>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</si>
  <si>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</si>
  <si>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</si>
  <si>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</si>
  <si>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</si>
  <si>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</si>
  <si>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</si>
  <si>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</si>
  <si>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</si>
  <si>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</si>
  <si>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</si>
  <si>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</si>
  <si>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</si>
  <si>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</si>
  <si>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</si>
  <si>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</si>
  <si>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</si>
  <si>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</si>
  <si>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</si>
  <si>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</si>
  <si>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</si>
  <si>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</si>
  <si>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</si>
  <si>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</si>
  <si>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</si>
  <si>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</si>
  <si>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</si>
  <si>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</si>
  <si>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</si>
  <si>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</si>
  <si>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</si>
  <si>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</si>
  <si>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</si>
  <si>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</si>
  <si>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</si>
  <si>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</si>
  <si>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</si>
  <si>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</si>
  <si>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</si>
  <si>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</si>
  <si>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</si>
  <si>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</si>
  <si>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</si>
  <si>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</si>
  <si>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</si>
  <si>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</si>
  <si>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</si>
  <si>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</si>
  <si>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</si>
  <si>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</si>
  <si>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</si>
  <si>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</si>
  <si>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</si>
  <si>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</si>
  <si>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</si>
  <si>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</si>
  <si>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</si>
  <si>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</si>
  <si>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</si>
  <si>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</si>
  <si>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</si>
  <si>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</si>
  <si>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</si>
  <si>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</si>
  <si>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</si>
  <si>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</si>
  <si>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</si>
  <si>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</si>
  <si>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</si>
  <si>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</si>
  <si>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</si>
  <si>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</si>
  <si>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</si>
  <si>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</si>
  <si>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</si>
  <si>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</si>
  <si>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</si>
  <si>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</si>
  <si>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</si>
  <si>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</si>
  <si>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</si>
  <si>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</si>
  <si>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</si>
  <si>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</si>
  <si>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</si>
  <si>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</si>
  <si>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</si>
  <si>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</si>
  <si>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</si>
  <si>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</si>
  <si>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</si>
  <si>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</si>
  <si>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</si>
  <si>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</si>
  <si>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</si>
  <si>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</si>
  <si>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</si>
  <si>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</si>
  <si>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</si>
  <si>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</si>
  <si>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</si>
  <si>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</si>
  <si>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</si>
  <si>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</si>
  <si>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</si>
  <si>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</si>
  <si>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</si>
  <si>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</si>
  <si>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</si>
  <si>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</si>
  <si>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</si>
  <si>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</si>
  <si>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</si>
  <si>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</si>
  <si>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</si>
  <si>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</si>
  <si>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</si>
  <si>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</si>
  <si>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</si>
  <si>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</si>
  <si>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</si>
  <si>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</si>
  <si>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</si>
  <si>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</si>
  <si>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</si>
  <si>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</si>
  <si>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</si>
  <si>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</si>
  <si>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</si>
  <si>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</si>
  <si>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</si>
  <si>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</si>
  <si>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</si>
  <si>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</si>
  <si>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</si>
  <si>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</si>
  <si>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</si>
  <si>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</si>
  <si>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</si>
  <si>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</si>
  <si>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</si>
  <si>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</si>
  <si>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</si>
  <si>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</si>
  <si>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</si>
  <si>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</si>
  <si>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</si>
  <si>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</si>
  <si>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</si>
  <si>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</si>
  <si>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</si>
  <si>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</si>
  <si>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</si>
  <si>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</si>
  <si>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</si>
  <si>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</si>
  <si>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</si>
  <si>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</si>
  <si>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</si>
  <si>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</si>
  <si>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</si>
  <si>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</si>
  <si>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</si>
  <si>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</si>
  <si>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</si>
  <si>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</si>
  <si>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</si>
  <si>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</si>
  <si>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</si>
  <si>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</si>
  <si>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</si>
  <si>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</si>
  <si>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</si>
  <si>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</si>
  <si>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</si>
  <si>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</si>
  <si>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</si>
  <si>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</si>
  <si>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</si>
  <si>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</si>
  <si>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</si>
  <si>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</si>
  <si>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</si>
  <si>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</si>
  <si>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</si>
  <si>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</si>
  <si>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</si>
  <si>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</si>
  <si>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</si>
  <si>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</si>
  <si>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</si>
  <si>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</si>
  <si>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</si>
  <si>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</si>
  <si>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</si>
  <si>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</si>
  <si>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</si>
  <si>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</si>
  <si>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</si>
  <si>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</si>
  <si>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</si>
  <si>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</si>
  <si>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</si>
  <si>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</si>
  <si>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</si>
  <si>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</si>
  <si>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</si>
  <si>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</si>
  <si>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</si>
  <si>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</si>
  <si>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</si>
  <si>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</si>
  <si>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</si>
  <si>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</si>
  <si>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</si>
  <si>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</si>
  <si>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</si>
  <si>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</si>
  <si>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</si>
  <si>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</si>
  <si>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</si>
  <si>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</si>
  <si>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</si>
  <si>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</si>
  <si>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</si>
  <si>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</si>
  <si>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</si>
  <si>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</si>
  <si>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</si>
  <si>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</si>
  <si>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</si>
  <si>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</si>
  <si>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</si>
  <si>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</si>
  <si>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</si>
  <si>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</si>
  <si>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</si>
  <si>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</si>
  <si>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</si>
  <si>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</si>
  <si>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</si>
  <si>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</si>
  <si>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</si>
  <si>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</si>
  <si>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</si>
  <si>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</si>
  <si>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</si>
  <si>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</si>
  <si>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</si>
  <si>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</si>
  <si>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</si>
  <si>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</si>
  <si>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</si>
  <si>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</si>
  <si>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</si>
  <si>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</si>
  <si>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</si>
  <si>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</si>
  <si>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</si>
  <si>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</si>
  <si>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</si>
  <si>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</si>
  <si>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</si>
  <si>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</si>
  <si>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</si>
  <si>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</si>
  <si>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</si>
  <si>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</si>
  <si>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</si>
  <si>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</si>
  <si>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</si>
  <si>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</si>
  <si>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</si>
  <si>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</si>
  <si>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</si>
  <si>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</si>
  <si>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</si>
  <si>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</si>
  <si>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</si>
  <si>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</si>
  <si>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</si>
  <si>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</si>
  <si>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</si>
  <si>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</si>
  <si>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</si>
  <si>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</si>
  <si>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</si>
  <si>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</si>
  <si>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</si>
  <si>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</si>
  <si>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</si>
  <si>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</si>
  <si>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</si>
  <si>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</si>
  <si>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</si>
  <si>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</si>
  <si>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</si>
  <si>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</si>
  <si>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</si>
  <si>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</si>
  <si>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</si>
  <si>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</si>
  <si>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</si>
  <si>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</si>
  <si>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</si>
  <si>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</si>
  <si>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</si>
  <si>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</si>
  <si>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</si>
  <si>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</si>
  <si>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</si>
  <si>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</si>
  <si>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</si>
  <si>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</si>
  <si>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</si>
  <si>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</si>
  <si>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</si>
  <si>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</si>
  <si>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</si>
  <si>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</si>
  <si>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</si>
  <si>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</si>
  <si>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</si>
  <si>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</si>
  <si>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</si>
  <si>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</si>
  <si>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</si>
  <si>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</si>
  <si>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</si>
  <si>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</si>
  <si>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</si>
  <si>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</si>
  <si>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</si>
  <si>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</si>
  <si>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</si>
  <si>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</si>
  <si>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</si>
  <si>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</si>
  <si>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</si>
  <si>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</si>
  <si>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</si>
  <si>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</si>
  <si>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</si>
  <si>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</si>
  <si>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</si>
  <si>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</si>
  <si>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</si>
  <si>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</si>
  <si>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</si>
  <si>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</si>
  <si>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</si>
  <si>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</si>
  <si>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</si>
  <si>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</si>
  <si>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</si>
  <si>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</si>
  <si>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</si>
  <si>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</si>
  <si>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</si>
  <si>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</si>
  <si>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</si>
  <si>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</si>
  <si>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</si>
  <si>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</si>
  <si>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</si>
  <si>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</si>
  <si>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</si>
  <si>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</si>
  <si>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</si>
  <si>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</si>
  <si>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</si>
  <si>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</si>
  <si>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</si>
  <si>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</si>
  <si>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</si>
  <si>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</si>
  <si>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</si>
  <si>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</si>
  <si>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</si>
  <si>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</si>
  <si>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</si>
  <si>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</si>
  <si>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</si>
  <si>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</si>
  <si>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</si>
  <si>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</si>
  <si>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</si>
  <si>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</si>
  <si>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</si>
  <si>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</si>
  <si>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</si>
  <si>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</si>
  <si>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</si>
  <si>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</si>
  <si>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</si>
  <si>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</si>
  <si>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</si>
  <si>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</si>
  <si>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</si>
  <si>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</si>
  <si>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</si>
  <si>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</si>
  <si>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</si>
  <si>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</si>
  <si>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</si>
  <si>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</si>
  <si>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</si>
  <si>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</si>
  <si>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</si>
  <si>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</si>
  <si>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</si>
  <si>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</si>
  <si>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</si>
  <si>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</si>
  <si>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</si>
  <si>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</si>
  <si>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</si>
  <si>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</si>
  <si>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</si>
  <si>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</si>
  <si>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</si>
  <si>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</si>
  <si>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</si>
  <si>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</si>
  <si>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</si>
  <si>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</si>
  <si>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</si>
  <si>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</si>
  <si>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</si>
  <si>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</si>
  <si>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</si>
  <si>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</si>
  <si>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</si>
  <si>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</si>
  <si>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</si>
  <si>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</si>
  <si>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</si>
  <si>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</si>
  <si>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</si>
  <si>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</si>
  <si>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</si>
  <si>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</si>
  <si>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</si>
  <si>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</si>
  <si>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</si>
  <si>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</si>
  <si>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</si>
  <si>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</si>
  <si>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</si>
  <si>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</si>
  <si>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</si>
  <si>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</si>
  <si>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</si>
  <si>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</si>
  <si>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</si>
  <si>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</si>
  <si>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</si>
  <si>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</si>
  <si>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</si>
  <si>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</si>
  <si>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</si>
  <si>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</si>
  <si>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</si>
  <si>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</si>
  <si>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</si>
  <si>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</si>
  <si>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</si>
  <si>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</si>
  <si>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</si>
  <si>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</si>
  <si>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</si>
  <si>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</si>
  <si>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</si>
  <si>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</si>
  <si>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</si>
  <si>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</si>
  <si>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</si>
  <si>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</si>
  <si>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</si>
  <si>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</si>
  <si>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</si>
  <si>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</si>
  <si>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</si>
  <si>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</si>
  <si>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</si>
  <si>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</si>
  <si>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</si>
  <si>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</si>
  <si>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</si>
  <si>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</si>
  <si>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</si>
  <si>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</si>
  <si>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</si>
  <si>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</si>
  <si>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</si>
  <si>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</si>
  <si>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</si>
  <si>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</si>
  <si>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</si>
  <si>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</si>
  <si>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</si>
  <si>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</si>
  <si>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</si>
  <si>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</si>
  <si>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</si>
  <si>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</si>
  <si>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</si>
  <si>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</si>
  <si>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</si>
  <si>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</si>
  <si>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</si>
  <si>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</si>
  <si>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</si>
  <si>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</si>
  <si>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</si>
  <si>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</si>
  <si>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</si>
  <si>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</si>
  <si>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</si>
  <si>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</si>
  <si>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</si>
  <si>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</si>
  <si>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</si>
  <si>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</si>
  <si>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</si>
  <si>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</si>
  <si>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</si>
  <si>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</si>
  <si>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</si>
  <si>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</si>
  <si>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</si>
  <si>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</si>
  <si>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</si>
  <si>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</si>
  <si>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</si>
  <si>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</si>
  <si>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</si>
  <si>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</si>
  <si>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</si>
  <si>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</si>
  <si>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</si>
  <si>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</si>
  <si>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</si>
  <si>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</si>
  <si>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</si>
  <si>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</si>
  <si>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</si>
  <si>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</si>
  <si>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</si>
  <si>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</si>
  <si>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</si>
  <si>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</si>
  <si>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</si>
  <si>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</si>
  <si>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</si>
  <si>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</si>
  <si>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</si>
  <si>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</si>
  <si>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</si>
  <si>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</si>
  <si>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</si>
  <si>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</si>
  <si>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</si>
  <si>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</si>
  <si>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</si>
  <si>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</si>
  <si>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</si>
  <si>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</si>
  <si>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</si>
  <si>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</si>
  <si>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</si>
  <si>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</si>
  <si>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</si>
  <si>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</si>
  <si>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</si>
  <si>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</si>
  <si>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</si>
  <si>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</si>
  <si>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</si>
  <si>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</si>
  <si>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</si>
  <si>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</si>
  <si>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</si>
  <si>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</si>
  <si>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</si>
  <si>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</si>
  <si>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</si>
  <si>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</si>
  <si>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</si>
  <si>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</si>
  <si>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</si>
  <si>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</si>
  <si>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</si>
  <si>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</si>
  <si>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</si>
  <si>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</si>
  <si>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</si>
  <si>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</si>
  <si>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</si>
  <si>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</si>
  <si>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</si>
  <si>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</si>
  <si>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</si>
  <si>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</si>
  <si>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</si>
  <si>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</si>
  <si>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</si>
  <si>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</si>
  <si>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</si>
  <si>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</si>
  <si>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</si>
  <si>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</si>
  <si>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</si>
  <si>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</si>
  <si>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</si>
  <si>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</si>
  <si>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</si>
  <si>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</si>
  <si>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</si>
  <si>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</si>
  <si>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</si>
  <si>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</si>
  <si>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</si>
  <si>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</si>
  <si>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</si>
  <si>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</si>
  <si>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</si>
  <si>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</si>
  <si>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</si>
  <si>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</si>
  <si>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</si>
  <si>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</si>
  <si>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</si>
  <si>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</si>
  <si>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</si>
  <si>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</si>
  <si>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</si>
  <si>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</si>
  <si>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</si>
  <si>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</si>
  <si>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</si>
  <si>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</si>
  <si>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</si>
  <si>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</si>
  <si>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</si>
  <si>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</si>
  <si>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</si>
  <si>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</si>
  <si>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</si>
  <si>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</si>
  <si>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</si>
  <si>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</si>
  <si>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</si>
  <si>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</si>
  <si>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</si>
  <si>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</si>
  <si>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</si>
  <si>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</si>
  <si>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</si>
  <si>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</si>
  <si>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</si>
  <si>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</si>
  <si>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</si>
  <si>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</si>
  <si>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</si>
  <si>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</si>
  <si>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</si>
  <si>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</si>
  <si>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</si>
  <si>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</si>
  <si>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</si>
  <si>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</si>
  <si>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</si>
  <si>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</si>
  <si>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</si>
  <si>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</si>
  <si>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</si>
  <si>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</si>
  <si>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</si>
  <si>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</si>
  <si>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</si>
  <si>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</si>
  <si>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</si>
  <si>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</si>
  <si>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</si>
  <si>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</si>
  <si>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</si>
  <si>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</si>
  <si>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</si>
  <si>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</si>
  <si>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</si>
  <si>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</si>
  <si>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</si>
  <si>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</si>
  <si>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</si>
  <si>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</si>
  <si>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</si>
  <si>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</si>
  <si>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</si>
  <si>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</si>
  <si>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</si>
  <si>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</si>
  <si>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</si>
  <si>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</si>
  <si>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</si>
  <si>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</si>
  <si>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</si>
  <si>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</si>
  <si>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</si>
  <si>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</si>
  <si>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</si>
  <si>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</si>
  <si>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</si>
  <si>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</si>
  <si>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</si>
  <si>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</si>
  <si>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</si>
  <si>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</si>
  <si>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</si>
  <si>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</si>
  <si>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</si>
  <si>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</si>
  <si>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</si>
  <si>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</si>
  <si>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</si>
  <si>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</si>
  <si>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</si>
  <si>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</si>
  <si>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</si>
  <si>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</si>
  <si>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</si>
  <si>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</si>
  <si>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</si>
  <si>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</si>
  <si>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</si>
  <si>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</si>
  <si>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</si>
  <si>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</si>
  <si>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</si>
  <si>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</si>
  <si>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</si>
  <si>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</si>
  <si>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</si>
  <si>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</si>
  <si>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</si>
  <si>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</si>
  <si>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</si>
  <si>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</si>
  <si>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</si>
  <si>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</si>
  <si>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</si>
  <si>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</si>
  <si>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</si>
  <si>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</si>
  <si>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</si>
  <si>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</si>
  <si>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</si>
  <si>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</si>
  <si>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</si>
  <si>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</si>
  <si>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</si>
  <si>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</si>
  <si>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</si>
  <si>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</si>
  <si>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</si>
  <si>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</si>
  <si>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</si>
  <si>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</si>
  <si>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</si>
  <si>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</si>
  <si>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</si>
  <si>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</si>
  <si>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</si>
  <si>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</si>
  <si>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</si>
  <si>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</si>
  <si>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</si>
  <si>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</si>
  <si>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</si>
  <si>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</si>
  <si>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</si>
  <si>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</si>
  <si>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</si>
  <si>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</si>
  <si>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</si>
  <si>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</si>
  <si>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</si>
  <si>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</si>
  <si>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</si>
  <si>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</si>
  <si>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</si>
  <si>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</si>
  <si>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</si>
  <si>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</si>
  <si>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</si>
  <si>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</si>
  <si>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</si>
  <si>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</si>
  <si>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</si>
  <si>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</si>
  <si>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</si>
  <si>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</si>
  <si>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</si>
  <si>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</si>
  <si>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</si>
  <si>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</si>
  <si>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</si>
  <si>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</si>
  <si>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</si>
  <si>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</si>
  <si>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</si>
  <si>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</si>
  <si>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</si>
  <si>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</si>
  <si>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</si>
  <si>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</si>
  <si>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</si>
  <si>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</si>
  <si>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</si>
  <si>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</si>
  <si>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</si>
  <si>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</si>
  <si>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</si>
  <si>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</si>
  <si>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</si>
  <si>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</si>
  <si>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</si>
  <si>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</si>
  <si>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</si>
  <si>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</si>
  <si>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</si>
  <si>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</si>
  <si>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</si>
  <si>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</si>
  <si>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</si>
  <si>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</si>
  <si>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</si>
  <si>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</si>
  <si>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</si>
  <si>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</si>
  <si>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</si>
  <si>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</si>
  <si>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</si>
  <si>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</si>
  <si>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</si>
  <si>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</si>
  <si>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</si>
  <si>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</si>
  <si>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</si>
  <si>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</si>
  <si>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</si>
  <si>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</si>
  <si>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</si>
  <si>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</si>
  <si>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</si>
  <si>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</si>
  <si>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</si>
  <si>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</si>
  <si>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</si>
  <si>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</si>
  <si>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</si>
  <si>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</si>
  <si>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</si>
  <si>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</si>
  <si>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</si>
  <si>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</si>
  <si>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</si>
  <si>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</si>
  <si>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</si>
  <si>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</si>
  <si>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</si>
  <si>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</si>
  <si>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</si>
  <si>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</si>
  <si>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</si>
  <si>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</si>
  <si>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</si>
  <si>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</si>
  <si>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</si>
  <si>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</si>
  <si>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</si>
  <si>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</si>
  <si>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</si>
  <si>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</si>
  <si>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</si>
  <si>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</si>
  <si>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</si>
  <si>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</si>
  <si>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</si>
  <si>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</si>
  <si>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</si>
  <si>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</si>
  <si>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</si>
  <si>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</si>
  <si>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</si>
  <si>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</si>
  <si>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</si>
  <si>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</si>
  <si>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</si>
  <si>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</si>
  <si>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</si>
  <si>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</si>
  <si>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</si>
  <si>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</si>
  <si>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</si>
  <si>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</si>
  <si>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</si>
  <si>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</si>
  <si>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</si>
  <si>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</si>
  <si>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</si>
  <si>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</si>
  <si>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</si>
  <si>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</si>
  <si>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</si>
  <si>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</si>
  <si>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</si>
  <si>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</si>
  <si>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</si>
  <si>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</si>
  <si>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</si>
  <si>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</si>
  <si>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</si>
  <si>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</si>
  <si>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</si>
  <si>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</si>
  <si>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</si>
  <si>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</si>
  <si>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</si>
  <si>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</si>
  <si>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</si>
  <si>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</si>
  <si>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</si>
  <si>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</si>
  <si>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</si>
  <si>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</si>
  <si>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</si>
  <si>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</si>
  <si>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</si>
  <si>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</si>
  <si>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</si>
  <si>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</si>
  <si>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</si>
  <si>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</si>
  <si>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</si>
  <si>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</si>
  <si>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</si>
  <si>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</si>
  <si>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</si>
  <si>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</si>
  <si>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</si>
  <si>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</si>
  <si>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</si>
  <si>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</si>
  <si>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</si>
  <si>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</si>
  <si>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</si>
  <si>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</si>
  <si>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</si>
  <si>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</si>
  <si>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</si>
  <si>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</si>
  <si>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</si>
  <si>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</si>
  <si>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</si>
  <si>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</si>
  <si>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</si>
  <si>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</si>
  <si>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</si>
  <si>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</si>
  <si>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</si>
  <si>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</si>
  <si>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</si>
  <si>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</si>
  <si>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</si>
  <si>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</si>
  <si>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</si>
  <si>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</si>
  <si>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</si>
  <si>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</si>
  <si>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</si>
  <si>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</si>
  <si>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</si>
  <si>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</si>
  <si>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</si>
  <si>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</si>
  <si>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</si>
  <si>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</si>
  <si>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</si>
  <si>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</si>
  <si>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</si>
  <si>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</si>
  <si>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</si>
  <si>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</si>
  <si>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</si>
  <si>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</si>
  <si>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</si>
  <si>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</si>
  <si>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</si>
  <si>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</si>
  <si>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</si>
  <si>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</si>
  <si>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</si>
  <si>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</si>
  <si>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</si>
  <si>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</si>
  <si>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</si>
  <si>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</si>
  <si>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</si>
  <si>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</si>
  <si>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</si>
  <si>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</si>
  <si>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</si>
  <si>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</si>
  <si>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</si>
  <si>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</si>
  <si>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</si>
  <si>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</si>
  <si>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</si>
  <si>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</si>
  <si>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</si>
  <si>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</si>
  <si>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</si>
  <si>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</si>
  <si>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</si>
  <si>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</si>
  <si>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</si>
  <si>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</si>
  <si>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</si>
  <si>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</si>
  <si>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</si>
  <si>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</si>
  <si>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</si>
  <si>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</si>
  <si>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</si>
  <si>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</si>
  <si>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</si>
  <si>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</si>
  <si>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</si>
  <si>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</si>
  <si>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</si>
  <si>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</si>
  <si>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</si>
  <si>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</si>
  <si>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</si>
  <si>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</si>
  <si>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</si>
  <si>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</si>
  <si>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</si>
  <si>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</si>
  <si>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</si>
  <si>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</si>
  <si>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</si>
  <si>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</si>
  <si>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</si>
  <si>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</si>
  <si>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</si>
  <si>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</si>
  <si>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</si>
  <si>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</si>
  <si>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</si>
  <si>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</si>
  <si>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</si>
  <si>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</si>
  <si>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</si>
  <si>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</si>
  <si>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</si>
  <si>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</si>
  <si>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</si>
  <si>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</si>
  <si>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</si>
  <si>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</si>
  <si>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</si>
  <si>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</si>
  <si>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</si>
  <si>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</si>
  <si>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</si>
  <si>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</si>
  <si>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</si>
  <si>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</si>
  <si>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</si>
  <si>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</si>
  <si>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</si>
  <si>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</si>
  <si>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</si>
  <si>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</si>
  <si>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</si>
  <si>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</si>
  <si>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</si>
  <si>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</si>
  <si>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</si>
  <si>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</si>
  <si>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</si>
  <si>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</si>
  <si>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</si>
  <si>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</si>
  <si>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</si>
  <si>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</si>
  <si>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</si>
  <si>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</si>
  <si>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</si>
  <si>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</si>
  <si>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</si>
  <si>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</si>
  <si>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</si>
  <si>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</si>
  <si>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</si>
  <si>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</si>
  <si>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</si>
  <si>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</si>
  <si>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</si>
  <si>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</si>
  <si>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</si>
  <si>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</si>
  <si>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</si>
  <si>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</si>
  <si>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</si>
  <si>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</si>
  <si>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</si>
  <si>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</si>
  <si>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</si>
  <si>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</si>
  <si>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</si>
  <si>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</si>
  <si>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</si>
  <si>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</si>
  <si>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</si>
  <si>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</si>
  <si>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</si>
  <si>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</si>
  <si>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</si>
  <si>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</si>
  <si>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</si>
  <si>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</si>
  <si>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</si>
  <si>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</si>
  <si>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</si>
  <si>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</si>
  <si>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</si>
  <si>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</si>
  <si>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</si>
  <si>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</si>
  <si>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</si>
  <si>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</si>
  <si>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</si>
  <si>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</si>
  <si>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</si>
  <si>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</si>
  <si>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</si>
  <si>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</si>
  <si>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</si>
  <si>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</si>
  <si>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</si>
  <si>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</si>
  <si>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</si>
  <si>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</si>
  <si>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</si>
  <si>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</si>
  <si>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</si>
  <si>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</si>
  <si>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</si>
  <si>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</si>
  <si>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</si>
  <si>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</si>
  <si>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</si>
  <si>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</si>
  <si>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</si>
  <si>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</si>
  <si>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</si>
  <si>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</si>
  <si>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</si>
  <si>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</si>
  <si>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</si>
  <si>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</si>
  <si>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</si>
  <si>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</si>
  <si>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</si>
  <si>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</si>
  <si>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</si>
  <si>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</si>
  <si>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</si>
  <si>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</si>
  <si>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</si>
  <si>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</si>
  <si>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</si>
  <si>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</si>
  <si>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</si>
  <si>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</si>
  <si>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</si>
  <si>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</si>
  <si>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</si>
  <si>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</si>
  <si>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</si>
  <si>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</si>
  <si>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</si>
  <si>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</si>
  <si>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</si>
  <si>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</si>
  <si>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</si>
  <si>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</si>
  <si>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</si>
  <si>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</si>
  <si>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</si>
  <si>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</si>
  <si>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</si>
  <si>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</si>
  <si>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</si>
  <si>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</si>
  <si>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</si>
  <si>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</si>
  <si>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</si>
  <si>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</si>
  <si>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</si>
  <si>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</si>
  <si>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</si>
  <si>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</si>
  <si>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</si>
  <si>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</si>
  <si>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</si>
  <si>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</si>
  <si>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</si>
  <si>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</si>
  <si>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</si>
  <si>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</si>
  <si>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</si>
  <si>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</si>
  <si>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</si>
  <si>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</si>
  <si>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</si>
  <si>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</si>
  <si>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</si>
  <si>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</si>
  <si>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</si>
  <si>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</si>
  <si>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</si>
  <si>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</si>
  <si>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</si>
  <si>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</si>
  <si>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</si>
  <si>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</si>
  <si>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</si>
  <si>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</si>
  <si>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</si>
  <si>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</si>
  <si>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</si>
  <si>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</si>
  <si>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</si>
  <si>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</si>
  <si>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</si>
  <si>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</si>
  <si>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</si>
  <si>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</si>
  <si>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</si>
  <si>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</si>
  <si>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</si>
  <si>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</si>
  <si>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</si>
  <si>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</si>
  <si>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</si>
  <si>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</si>
  <si>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</si>
  <si>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</si>
  <si>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</si>
  <si>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</si>
  <si>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</si>
  <si>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</si>
  <si>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</si>
  <si>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</si>
  <si>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</si>
  <si>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</si>
  <si>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</si>
  <si>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</si>
  <si>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</si>
  <si>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</si>
  <si>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</si>
  <si>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</si>
  <si>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</si>
  <si>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</si>
  <si>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</si>
  <si>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</si>
  <si>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</si>
  <si>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</si>
  <si>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</si>
  <si>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</si>
  <si>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</si>
  <si>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</si>
  <si>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</si>
  <si>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</si>
  <si>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</si>
  <si>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</si>
  <si>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</si>
  <si>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</si>
  <si>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</si>
  <si>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</si>
  <si>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</si>
  <si>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</si>
  <si>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</si>
  <si>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</si>
  <si>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</si>
  <si>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</si>
  <si>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</si>
  <si>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</si>
  <si>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</si>
  <si>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</si>
  <si>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</si>
  <si>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</si>
  <si>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</si>
  <si>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</si>
  <si>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</si>
  <si>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</si>
  <si>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</si>
  <si>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</si>
  <si>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</si>
  <si>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</si>
  <si>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</si>
  <si>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</si>
  <si>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</si>
  <si>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</si>
  <si>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</si>
  <si>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</si>
  <si>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</si>
  <si>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</si>
  <si>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</si>
  <si>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</si>
  <si>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</si>
  <si>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</si>
  <si>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</si>
  <si>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</si>
  <si>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</si>
  <si>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</si>
  <si>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</si>
  <si>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</si>
  <si>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</si>
  <si>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</si>
  <si>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</si>
  <si>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</si>
  <si>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</si>
  <si>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</si>
  <si>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</si>
  <si>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</si>
  <si>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</si>
  <si>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</si>
  <si>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</si>
  <si>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</si>
  <si>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</si>
  <si>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</si>
  <si>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</si>
  <si>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</si>
  <si>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</si>
  <si>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</si>
  <si>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</si>
  <si>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</si>
  <si>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</si>
  <si>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</si>
  <si>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</si>
  <si>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</si>
  <si>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</si>
  <si>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</si>
  <si>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</si>
  <si>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</si>
  <si>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</si>
  <si>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</si>
  <si>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</si>
  <si>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</si>
  <si>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</si>
  <si>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</si>
  <si>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</si>
  <si>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</si>
  <si>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</si>
  <si>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</si>
  <si>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</si>
  <si>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</si>
  <si>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</si>
  <si>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</si>
  <si>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</si>
  <si>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</si>
  <si>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</si>
  <si>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</si>
  <si>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</si>
  <si>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</si>
  <si>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</si>
  <si>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</si>
  <si>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</si>
  <si>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</si>
  <si>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</si>
  <si>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</si>
  <si>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</si>
  <si>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</si>
  <si>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</si>
  <si>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</si>
  <si>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</si>
  <si>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</si>
  <si>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</si>
  <si>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</si>
  <si>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</si>
  <si>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</si>
  <si>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</si>
  <si>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</si>
  <si>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</si>
  <si>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</si>
  <si>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</si>
  <si>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</si>
  <si>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</si>
  <si>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</si>
  <si>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</si>
  <si>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</si>
  <si>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</si>
  <si>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</si>
  <si>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</si>
  <si>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</si>
  <si>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</si>
  <si>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</si>
  <si>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</si>
  <si>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</si>
  <si>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</si>
  <si>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</si>
  <si>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</si>
  <si>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</si>
  <si>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</si>
  <si>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</si>
  <si>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</si>
  <si>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</si>
  <si>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</si>
  <si>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</si>
  <si>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</si>
  <si>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</si>
  <si>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</si>
  <si>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</si>
  <si>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</si>
  <si>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</si>
  <si>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</si>
  <si>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</si>
  <si>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</si>
  <si>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</si>
  <si>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</si>
  <si>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</si>
  <si>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</si>
  <si>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</si>
  <si>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</si>
  <si>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</si>
  <si>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</si>
  <si>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</si>
  <si>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</si>
  <si>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</si>
  <si>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</si>
  <si>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</si>
  <si>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</si>
  <si>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</si>
  <si>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</si>
  <si>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</si>
  <si>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</si>
  <si>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</si>
  <si>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</si>
  <si>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</si>
  <si>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</si>
  <si>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</si>
  <si>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</si>
  <si>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</si>
  <si>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</si>
  <si>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</si>
  <si>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</si>
  <si>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</si>
  <si>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</si>
  <si>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</si>
  <si>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</si>
  <si>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</si>
  <si>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</si>
  <si>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</si>
  <si>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</si>
  <si>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</si>
  <si>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</si>
  <si>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</si>
  <si>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</si>
  <si>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</si>
  <si>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</si>
  <si>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</si>
  <si>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</si>
  <si>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</si>
  <si>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</si>
  <si>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</si>
  <si>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</si>
  <si>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</si>
  <si>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</si>
  <si>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</si>
  <si>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</si>
  <si>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</si>
  <si>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</si>
  <si>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</si>
  <si>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</si>
  <si>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</si>
  <si>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</si>
  <si>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</si>
  <si>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</si>
  <si>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</si>
  <si>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</si>
  <si>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</si>
  <si>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</si>
  <si>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</si>
  <si>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</si>
  <si>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</si>
  <si>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</si>
  <si>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</si>
  <si>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</si>
  <si>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</si>
  <si>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</si>
  <si>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</si>
  <si>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</si>
  <si>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</si>
  <si>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</si>
  <si>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</si>
  <si>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</si>
  <si>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</si>
  <si>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</si>
  <si>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</si>
  <si>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</si>
  <si>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</si>
  <si>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</si>
  <si>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</si>
  <si>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</si>
  <si>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</si>
  <si>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</si>
  <si>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</si>
  <si>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</si>
  <si>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</si>
  <si>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</si>
  <si>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</si>
  <si>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</si>
  <si>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</si>
  <si>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</si>
  <si>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</si>
  <si>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</si>
  <si>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</si>
  <si>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</si>
  <si>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</si>
  <si>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</si>
  <si>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</si>
  <si>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</si>
  <si>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</si>
  <si>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</si>
  <si>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</si>
  <si>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</si>
  <si>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</si>
  <si>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</si>
  <si>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</si>
  <si>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</si>
  <si>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</si>
  <si>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</si>
  <si>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</si>
  <si>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</si>
  <si>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</si>
  <si>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</si>
  <si>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</si>
  <si>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</si>
  <si>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</si>
  <si>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</si>
  <si>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</si>
  <si>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</si>
  <si>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</si>
  <si>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</si>
  <si>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</si>
  <si>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</si>
  <si>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</si>
  <si>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</si>
  <si>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</si>
  <si>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</si>
  <si>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</si>
  <si>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</si>
  <si>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</si>
  <si>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</si>
  <si>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</si>
  <si>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</si>
  <si>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</si>
  <si>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</si>
  <si>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</si>
  <si>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</si>
  <si>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</si>
  <si>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</si>
  <si>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</si>
  <si>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</si>
  <si>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</si>
  <si>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</si>
  <si>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</si>
  <si>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</si>
  <si>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</si>
  <si>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</si>
  <si>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</si>
  <si>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</si>
  <si>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</si>
  <si>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</si>
  <si>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</si>
  <si>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</si>
  <si>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</si>
  <si>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</si>
  <si>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</si>
  <si>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</si>
  <si>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</si>
  <si>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</si>
  <si>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</si>
  <si>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</si>
  <si>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</si>
  <si>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</si>
  <si>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</si>
  <si>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</si>
  <si>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</si>
  <si>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</si>
  <si>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</si>
  <si>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</si>
  <si>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</si>
  <si>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</si>
  <si>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</si>
  <si>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</si>
  <si>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</si>
  <si>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</si>
  <si>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</si>
  <si>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</si>
  <si>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</si>
  <si>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</si>
  <si>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</si>
  <si>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</si>
  <si>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</si>
  <si>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</si>
  <si>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</si>
  <si>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</si>
  <si>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</si>
  <si>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</si>
  <si>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</si>
  <si>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</si>
  <si>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</si>
  <si>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</si>
  <si>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</si>
  <si>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</si>
  <si>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</si>
  <si>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</si>
  <si>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</si>
  <si>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</si>
  <si>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</si>
  <si>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</si>
  <si>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</si>
  <si>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</si>
  <si>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</si>
  <si>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</si>
  <si>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</si>
  <si>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</si>
  <si>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</si>
  <si>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</si>
  <si>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</si>
  <si>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</si>
  <si>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</si>
  <si>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</si>
  <si>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</si>
  <si>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</si>
  <si>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</si>
  <si>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</si>
  <si>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</si>
  <si>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</si>
  <si>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</si>
  <si>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</si>
  <si>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</si>
  <si>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</si>
  <si>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</si>
  <si>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</si>
  <si>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</si>
  <si>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</si>
  <si>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</si>
  <si>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</si>
  <si>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</si>
  <si>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</si>
  <si>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</si>
  <si>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</si>
  <si>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</si>
  <si>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</si>
  <si>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</si>
  <si>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</si>
  <si>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</si>
  <si>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</si>
  <si>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</si>
  <si>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</si>
  <si>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</si>
  <si>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</si>
  <si>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</si>
  <si>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</si>
  <si>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</si>
  <si>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</si>
  <si>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</si>
  <si>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</si>
  <si>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</si>
  <si>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</si>
  <si>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</si>
  <si>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</si>
  <si>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</si>
  <si>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</si>
  <si>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</si>
  <si>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</si>
  <si>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</si>
  <si>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</si>
  <si>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</si>
  <si>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</si>
  <si>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</si>
  <si>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</si>
  <si>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</si>
  <si>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</si>
  <si>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</si>
  <si>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</si>
  <si>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</si>
  <si>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</si>
  <si>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</si>
  <si>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</si>
  <si>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</si>
  <si>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</si>
  <si>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</si>
  <si>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</si>
  <si>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</si>
  <si>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</si>
  <si>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</si>
  <si>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</si>
  <si>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</si>
  <si>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</si>
  <si>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</si>
  <si>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</si>
  <si>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</si>
  <si>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</si>
  <si>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</si>
  <si>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</si>
  <si>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</si>
  <si>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</si>
  <si>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</si>
  <si>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</si>
  <si>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</si>
  <si>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</si>
  <si>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</si>
  <si>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</si>
  <si>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</si>
  <si>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</si>
  <si>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</si>
  <si>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</si>
  <si>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</si>
  <si>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</si>
  <si>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</si>
  <si>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</si>
  <si>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</si>
  <si>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</si>
  <si>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</si>
  <si>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</si>
  <si>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</si>
  <si>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</si>
  <si>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</si>
  <si>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</si>
  <si>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</si>
  <si>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</si>
  <si>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</si>
  <si>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</si>
  <si>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</si>
  <si>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</si>
  <si>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</si>
  <si>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</si>
  <si>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</si>
  <si>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</si>
  <si>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</si>
  <si>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</si>
  <si>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</si>
  <si>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</si>
  <si>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</si>
  <si>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</si>
  <si>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</si>
  <si>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</si>
  <si>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</si>
  <si>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</si>
  <si>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</si>
  <si>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</si>
  <si>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</si>
  <si>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</si>
  <si>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</si>
  <si>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</si>
  <si>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</si>
  <si>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</si>
  <si>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</si>
  <si>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</si>
  <si>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</si>
  <si>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</si>
  <si>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</si>
  <si>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</si>
  <si>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</si>
  <si>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</si>
  <si>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</si>
  <si>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</si>
  <si>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</si>
  <si>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</si>
  <si>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</si>
  <si>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</si>
  <si>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</si>
  <si>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</si>
  <si>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</si>
  <si>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</si>
  <si>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</si>
  <si>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</si>
  <si>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</si>
  <si>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</si>
  <si>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</si>
  <si>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</si>
  <si>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</si>
  <si>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</si>
  <si>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</si>
  <si>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</si>
  <si>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</si>
  <si>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</si>
  <si>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</si>
  <si>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</si>
  <si>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</si>
  <si>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</si>
  <si>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</si>
  <si>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</si>
  <si>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</si>
  <si>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</si>
  <si>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</si>
  <si>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</si>
  <si>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</si>
  <si>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</si>
  <si>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</si>
  <si>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</si>
  <si>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</si>
  <si>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</si>
  <si>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</si>
  <si>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</si>
  <si>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</si>
  <si>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</si>
  <si>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</si>
  <si>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</si>
  <si>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</si>
  <si>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</si>
  <si>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</si>
  <si>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</si>
  <si>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</si>
  <si>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</si>
  <si>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</si>
  <si>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</si>
  <si>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</si>
  <si>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</si>
  <si>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</si>
  <si>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</si>
  <si>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</si>
  <si>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</si>
  <si>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</si>
  <si>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</si>
  <si>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</si>
  <si>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</si>
  <si>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</si>
  <si>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</si>
  <si>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</si>
  <si>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</si>
  <si>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</si>
  <si>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</si>
  <si>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</si>
  <si>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</si>
  <si>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</si>
  <si>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</si>
  <si>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</si>
  <si>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</si>
  <si>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</si>
  <si>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</si>
  <si>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</si>
  <si>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</si>
  <si>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</si>
  <si>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</si>
  <si>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</si>
  <si>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</si>
  <si>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</si>
  <si>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</si>
  <si>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</si>
  <si>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</si>
  <si>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</si>
  <si>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</si>
  <si>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</si>
  <si>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</si>
  <si>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</si>
  <si>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</si>
  <si>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</si>
  <si>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</si>
  <si>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</si>
  <si>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</si>
  <si>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</si>
  <si>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</si>
  <si>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</si>
  <si>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</si>
  <si>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</si>
  <si>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</si>
  <si>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</si>
  <si>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</si>
  <si>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</si>
  <si>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</si>
  <si>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</si>
  <si>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</si>
  <si>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</si>
  <si>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</si>
  <si>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</si>
  <si>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</si>
  <si>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</si>
  <si>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</si>
  <si>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</si>
  <si>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</si>
  <si>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</si>
  <si>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</si>
  <si>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</si>
  <si>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</si>
  <si>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</si>
  <si>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</si>
  <si>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</si>
  <si>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</si>
  <si>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</si>
  <si>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</si>
  <si>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</si>
  <si>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</si>
  <si>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</si>
  <si>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</si>
  <si>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</si>
  <si>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</si>
  <si>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</si>
  <si>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</si>
  <si>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</si>
  <si>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</si>
  <si>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</si>
  <si>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</si>
  <si>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</si>
  <si>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</si>
  <si>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</si>
  <si>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</si>
  <si>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</si>
  <si>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</si>
  <si>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</si>
  <si>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</si>
  <si>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</si>
  <si>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</si>
  <si>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</si>
  <si>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</si>
  <si>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</si>
  <si>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</si>
  <si>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</si>
  <si>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</si>
  <si>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</si>
  <si>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</si>
  <si>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</si>
  <si>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</si>
  <si>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</si>
  <si>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</si>
  <si>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</si>
  <si>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</si>
  <si>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</si>
  <si>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</si>
  <si>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</si>
  <si>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</si>
  <si>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</si>
  <si>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</si>
  <si>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</si>
  <si>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</si>
  <si>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</si>
  <si>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</si>
  <si>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</si>
  <si>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</si>
  <si>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</si>
  <si>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</si>
  <si>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</si>
  <si>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</si>
  <si>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</si>
  <si>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</si>
  <si>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</si>
  <si>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</si>
  <si>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</si>
  <si>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</si>
  <si>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</si>
  <si>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</si>
  <si>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</si>
  <si>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</si>
  <si>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</si>
  <si>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</si>
  <si>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</si>
  <si>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</si>
  <si>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</si>
  <si>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</si>
  <si>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</si>
  <si>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</si>
  <si>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</si>
  <si>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</si>
  <si>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</si>
  <si>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</si>
  <si>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</si>
  <si>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</si>
  <si>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</si>
  <si>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</si>
  <si>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</si>
  <si>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</si>
  <si>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</si>
  <si>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</si>
  <si>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</si>
  <si>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</si>
  <si>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</si>
  <si>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</si>
  <si>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</si>
  <si>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</si>
  <si>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</si>
  <si>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</si>
  <si>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</si>
  <si>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</si>
  <si>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</si>
  <si>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</si>
  <si>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</si>
  <si>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</si>
  <si>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</si>
  <si>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</si>
  <si>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</si>
  <si>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</si>
  <si>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</si>
  <si>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</si>
  <si>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</si>
  <si>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</si>
  <si>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</si>
  <si>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</si>
  <si>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</si>
  <si>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</si>
  <si>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</si>
  <si>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</si>
  <si>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</si>
  <si>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</si>
  <si>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</si>
  <si>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</si>
  <si>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</si>
  <si>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</si>
  <si>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</si>
  <si>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</si>
  <si>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</si>
  <si>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</si>
  <si>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</si>
  <si>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</si>
  <si>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</si>
  <si>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</si>
  <si>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</si>
  <si>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</si>
  <si>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</si>
  <si>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</si>
  <si>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</si>
  <si>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</si>
  <si>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</si>
  <si>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</si>
  <si>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</si>
  <si>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</si>
  <si>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</si>
  <si>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</si>
  <si>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</si>
  <si>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</si>
  <si>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</si>
  <si>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</si>
  <si>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</si>
  <si>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</si>
  <si>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</si>
  <si>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</si>
  <si>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</si>
  <si>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</si>
  <si>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</si>
  <si>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</si>
  <si>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</si>
  <si>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</si>
  <si>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</si>
  <si>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</si>
  <si>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</si>
  <si>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</si>
  <si>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</si>
  <si>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</si>
  <si>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</si>
  <si>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</si>
  <si>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</si>
  <si>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</si>
  <si>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</si>
  <si>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</si>
  <si>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</si>
  <si>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</si>
  <si>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</si>
  <si>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</si>
  <si>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</si>
  <si>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</si>
  <si>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</si>
  <si>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</si>
  <si>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</si>
  <si>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</si>
  <si>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</si>
  <si>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</si>
  <si>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</si>
  <si>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</si>
  <si>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</si>
  <si>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</si>
  <si>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</si>
  <si>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</si>
  <si>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</si>
  <si>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</si>
  <si>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</si>
  <si>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</si>
  <si>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</si>
  <si>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</si>
  <si>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</si>
  <si>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</si>
  <si>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</si>
  <si>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</si>
  <si>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</si>
  <si>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</si>
  <si>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</si>
  <si>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</si>
  <si>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</si>
  <si>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</si>
  <si>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</si>
  <si>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</si>
  <si>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</si>
  <si>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</si>
  <si>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</si>
  <si>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</si>
  <si>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</si>
  <si>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</si>
  <si>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</si>
  <si>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</si>
  <si>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</si>
  <si>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</si>
  <si>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</si>
  <si>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</si>
  <si>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</si>
  <si>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</si>
  <si>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</si>
  <si>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</si>
  <si>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</si>
  <si>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</si>
  <si>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</si>
  <si>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</si>
  <si>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</si>
  <si>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</si>
  <si>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</si>
  <si>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</si>
  <si>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</si>
  <si>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</si>
  <si>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</si>
  <si>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</si>
  <si>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</si>
  <si>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</si>
  <si>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</si>
  <si>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</si>
  <si>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</si>
  <si>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</si>
  <si>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</si>
  <si>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</si>
  <si>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</si>
  <si>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</si>
  <si>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</si>
  <si>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</si>
  <si>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</si>
  <si>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</si>
  <si>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</si>
  <si>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</si>
  <si>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</si>
  <si>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</si>
  <si>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</si>
  <si>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</si>
  <si>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</si>
  <si>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</si>
  <si>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</si>
  <si>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</si>
  <si>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</si>
  <si>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</si>
  <si>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</si>
  <si>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</si>
  <si>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</si>
  <si>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</si>
  <si>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</si>
  <si>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</si>
  <si>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</si>
  <si>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</si>
  <si>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</si>
  <si>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</si>
  <si>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</si>
  <si>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</si>
  <si>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</si>
  <si>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</si>
  <si>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</si>
  <si>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</si>
  <si>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</si>
  <si>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</si>
  <si>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</si>
  <si>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</si>
  <si>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</si>
  <si>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</si>
  <si>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</si>
  <si>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</si>
  <si>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</si>
  <si>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</si>
  <si>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</si>
  <si>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</si>
  <si>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</si>
  <si>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</si>
  <si>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</si>
  <si>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</si>
  <si>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</si>
  <si>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</si>
  <si>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</si>
  <si>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</si>
  <si>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</si>
  <si>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</si>
  <si>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</si>
  <si>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</si>
  <si>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</si>
  <si>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</si>
  <si>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</si>
  <si>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</si>
  <si>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</si>
  <si>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</si>
  <si>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</si>
  <si>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</si>
  <si>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</si>
  <si>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</si>
  <si>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</si>
  <si>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</si>
  <si>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</si>
  <si>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</si>
  <si>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</si>
  <si>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</si>
  <si>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</si>
  <si>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</si>
  <si>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</si>
  <si>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</si>
  <si>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</si>
  <si>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</si>
  <si>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</si>
  <si>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</si>
  <si>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</si>
  <si>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</si>
  <si>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</si>
  <si>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</si>
  <si>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</si>
  <si>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</si>
  <si>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</si>
  <si>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</si>
  <si>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</si>
  <si>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</si>
  <si>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</si>
  <si>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</si>
  <si>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</si>
  <si>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</si>
  <si>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</si>
  <si>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</si>
  <si>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</si>
  <si>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</si>
  <si>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</si>
  <si>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</si>
  <si>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</si>
  <si>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</si>
  <si>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</si>
  <si>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</si>
  <si>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</si>
  <si>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</si>
  <si>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</si>
  <si>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</si>
  <si>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</si>
  <si>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</si>
  <si>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</si>
  <si>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</si>
  <si>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</si>
  <si>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</si>
  <si>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</si>
  <si>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</si>
  <si>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</si>
  <si>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</si>
  <si>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</si>
  <si>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</si>
  <si>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</si>
  <si>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</si>
  <si>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</si>
  <si>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</si>
  <si>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</si>
  <si>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</si>
  <si>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</si>
  <si>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</si>
  <si>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</si>
  <si>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</si>
  <si>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</si>
  <si>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</si>
  <si>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</si>
  <si>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</si>
  <si>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</si>
  <si>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</si>
  <si>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</si>
  <si>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</si>
  <si>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</si>
  <si>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</si>
  <si>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</si>
  <si>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</si>
  <si>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</si>
  <si>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</si>
  <si>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</si>
  <si>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</si>
  <si>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</si>
  <si>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</si>
  <si>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</si>
  <si>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</si>
  <si>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</si>
  <si>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</si>
  <si>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</si>
  <si>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</si>
  <si>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</si>
  <si>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</si>
  <si>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</si>
  <si>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</si>
  <si>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</si>
  <si>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</si>
  <si>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</si>
  <si>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</si>
  <si>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</si>
  <si>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</si>
  <si>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</si>
  <si>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</si>
  <si>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</si>
  <si>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</si>
  <si>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</si>
  <si>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</si>
  <si>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</si>
  <si>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</si>
  <si>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</si>
  <si>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</si>
  <si>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</si>
  <si>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</si>
  <si>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</si>
  <si>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</si>
  <si>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</si>
  <si>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</si>
  <si>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</si>
  <si>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</si>
  <si>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</si>
  <si>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</si>
  <si>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</si>
  <si>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</si>
  <si>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</si>
  <si>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</si>
  <si>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</si>
  <si>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</si>
  <si>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</si>
  <si>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</si>
  <si>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</si>
  <si>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</si>
  <si>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</si>
  <si>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</si>
  <si>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</si>
  <si>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</si>
  <si>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</si>
  <si>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</si>
  <si>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</si>
  <si>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</si>
  <si>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</si>
  <si>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</si>
  <si>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</si>
  <si>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</si>
  <si>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</si>
  <si>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</si>
  <si>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</si>
  <si>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</si>
  <si>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</si>
  <si>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</si>
  <si>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</si>
  <si>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</si>
  <si>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</si>
  <si>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</si>
  <si>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</si>
  <si>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</si>
  <si>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</si>
  <si>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</si>
  <si>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</si>
  <si>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</si>
  <si>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</si>
  <si>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</si>
  <si>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</si>
  <si>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</si>
  <si>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</si>
  <si>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</si>
  <si>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</si>
  <si>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</si>
  <si>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</si>
  <si>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</si>
  <si>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</si>
  <si>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</si>
  <si>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</si>
  <si>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</si>
  <si>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</si>
  <si>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</si>
  <si>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</si>
  <si>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</si>
  <si>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</si>
  <si>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</si>
  <si>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</si>
  <si>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</si>
  <si>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</si>
  <si>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</si>
  <si>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</si>
  <si>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</si>
  <si>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</si>
  <si>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</si>
  <si>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</si>
  <si>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</si>
  <si>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</si>
  <si>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</si>
  <si>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</si>
  <si>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</si>
  <si>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</si>
  <si>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</si>
  <si>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</si>
  <si>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</si>
  <si>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</si>
  <si>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</si>
  <si>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</si>
  <si>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</si>
  <si>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</si>
  <si>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</si>
  <si>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</si>
  <si>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</si>
  <si>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</si>
  <si>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</si>
  <si>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</si>
  <si>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</si>
  <si>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</si>
  <si>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</si>
  <si>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</si>
  <si>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</si>
  <si>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</si>
  <si>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</si>
  <si>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</si>
  <si>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</si>
  <si>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</si>
  <si>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</si>
  <si>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</si>
  <si>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</si>
  <si>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</si>
  <si>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</si>
  <si>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</si>
  <si>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</si>
  <si>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</si>
  <si>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</si>
  <si>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</si>
  <si>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</si>
  <si>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</si>
  <si>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</si>
  <si>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</si>
  <si>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</si>
  <si>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</si>
  <si>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</si>
  <si>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</si>
  <si>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</si>
  <si>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</si>
  <si>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</si>
  <si>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</si>
  <si>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</si>
  <si>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</si>
  <si>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</si>
  <si>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</si>
  <si>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</si>
  <si>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</si>
  <si>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</si>
  <si>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</si>
  <si>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</si>
  <si>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</si>
  <si>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</si>
  <si>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</si>
  <si>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</si>
  <si>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</si>
  <si>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</si>
  <si>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</si>
  <si>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</si>
  <si>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</si>
  <si>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</si>
  <si>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</si>
  <si>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</si>
  <si>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</si>
  <si>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</si>
  <si>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</si>
  <si>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</si>
  <si>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</si>
  <si>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</si>
  <si>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</si>
  <si>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</si>
  <si>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</si>
  <si>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</si>
  <si>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</si>
  <si>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</si>
  <si>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</si>
  <si>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</si>
  <si>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</si>
  <si>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</si>
  <si>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</si>
  <si>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</si>
  <si>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</si>
  <si>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</si>
  <si>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</si>
  <si>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</si>
  <si>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</si>
  <si>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</si>
  <si>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</si>
  <si>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</si>
  <si>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</si>
  <si>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</si>
  <si>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</si>
  <si>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</si>
  <si>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</si>
  <si>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</si>
  <si>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</si>
  <si>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</si>
  <si>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</si>
  <si>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</si>
  <si>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</si>
  <si>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</si>
  <si>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</si>
  <si>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</si>
  <si>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</si>
  <si>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</si>
  <si>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</si>
  <si>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</si>
  <si>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</si>
  <si>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</si>
  <si>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</si>
  <si>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</si>
  <si>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</si>
  <si>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</si>
  <si>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</si>
  <si>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</si>
  <si>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</si>
  <si>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</si>
  <si>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</si>
  <si>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</si>
  <si>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</si>
  <si>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</si>
  <si>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</si>
  <si>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</si>
  <si>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</si>
  <si>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</si>
  <si>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</si>
  <si>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</si>
  <si>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</si>
  <si>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</si>
  <si>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</si>
  <si>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</si>
  <si>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</si>
  <si>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</si>
  <si>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</si>
  <si>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</si>
  <si>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</si>
  <si>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</si>
  <si>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</si>
  <si>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</si>
  <si>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</si>
  <si>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</si>
  <si>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</si>
  <si>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</si>
  <si>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</si>
  <si>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</si>
  <si>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</si>
  <si>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</si>
  <si>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</si>
  <si>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</si>
  <si>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</si>
  <si>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</si>
  <si>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</si>
  <si>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</si>
  <si>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</si>
  <si>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</si>
  <si>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</si>
  <si>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</si>
  <si>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</si>
  <si>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</si>
  <si>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</si>
  <si>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</si>
  <si>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</si>
  <si>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</si>
  <si>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</si>
  <si>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</si>
  <si>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</si>
  <si>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</si>
  <si>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</si>
  <si>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</si>
  <si>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</si>
  <si>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</si>
  <si>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</si>
  <si>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</si>
  <si>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</si>
  <si>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</si>
  <si>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</si>
  <si>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</si>
  <si>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</si>
  <si>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</si>
  <si>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</si>
  <si>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</si>
  <si>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</si>
  <si>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</si>
  <si>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</si>
  <si>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</si>
  <si>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</si>
  <si>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</si>
  <si>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</si>
  <si>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</si>
  <si>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</si>
  <si>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</si>
  <si>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</si>
  <si>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</si>
  <si>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</si>
  <si>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</si>
  <si>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</si>
  <si>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</si>
  <si>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</si>
  <si>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</si>
  <si>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</si>
  <si>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</si>
  <si>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</si>
  <si>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</si>
  <si>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</si>
  <si>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</si>
  <si>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</si>
  <si>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</si>
  <si>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</si>
  <si>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</si>
  <si>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</si>
  <si>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</si>
  <si>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</si>
  <si>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</si>
  <si>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</si>
  <si>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</si>
  <si>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</si>
  <si>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</si>
  <si>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</si>
  <si>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</si>
  <si>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</si>
  <si>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</si>
  <si>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</si>
  <si>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</si>
  <si>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</si>
  <si>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</si>
  <si>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</si>
  <si>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</si>
  <si>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</si>
  <si>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</si>
  <si>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</si>
  <si>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</si>
  <si>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</si>
  <si>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</si>
  <si>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</si>
  <si>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</si>
  <si>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</si>
  <si>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</si>
  <si>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</si>
  <si>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</si>
  <si>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</si>
  <si>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</si>
  <si>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</si>
  <si>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</si>
  <si>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</si>
  <si>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</si>
  <si>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</si>
  <si>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</si>
  <si>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</si>
  <si>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</si>
  <si>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</si>
  <si>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</si>
  <si>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</si>
  <si>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</si>
  <si>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</si>
  <si>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</si>
  <si>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</si>
  <si>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</si>
  <si>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</si>
  <si>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</si>
  <si>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</si>
  <si>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</si>
  <si>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</si>
  <si>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</si>
  <si>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</si>
  <si>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</si>
  <si>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</si>
  <si>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</si>
  <si>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</si>
  <si>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</si>
  <si>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</si>
  <si>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</si>
  <si>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</si>
  <si>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</si>
  <si>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</si>
  <si>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</si>
  <si>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</si>
  <si>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</si>
  <si>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</si>
  <si>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</si>
  <si>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</si>
  <si>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</si>
  <si>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</si>
  <si>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</si>
  <si>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</si>
  <si>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</si>
  <si>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</si>
  <si>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</si>
  <si>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</si>
  <si>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</si>
  <si>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</si>
  <si>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</si>
  <si>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</si>
  <si>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</si>
  <si>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</si>
  <si>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</si>
  <si>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</si>
  <si>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</si>
  <si>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</si>
  <si>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</si>
  <si>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</si>
  <si>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</si>
  <si>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</si>
  <si>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</si>
  <si>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</si>
  <si>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</si>
  <si>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</si>
  <si>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</si>
  <si>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</si>
  <si>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</si>
  <si>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</si>
  <si>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</si>
  <si>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</si>
  <si>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</si>
  <si>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</si>
  <si>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</si>
  <si>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</si>
  <si>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</si>
  <si>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</si>
  <si>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</si>
  <si>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</si>
  <si>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</si>
  <si>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</si>
  <si>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</si>
  <si>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</si>
  <si>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</si>
  <si>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</si>
  <si>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</si>
  <si>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</si>
  <si>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</si>
  <si>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</si>
  <si>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</si>
  <si>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</si>
  <si>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</si>
  <si>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</si>
  <si>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</si>
  <si>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</si>
  <si>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</si>
  <si>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</si>
  <si>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</si>
  <si>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</si>
  <si>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</si>
  <si>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</si>
  <si>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</si>
  <si>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</si>
  <si>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</si>
  <si>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</si>
  <si>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</si>
  <si>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</si>
  <si>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</si>
  <si>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</si>
  <si>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</si>
  <si>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</si>
  <si>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</si>
  <si>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</si>
  <si>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</si>
  <si>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</si>
  <si>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</si>
  <si>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</si>
  <si>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</si>
  <si>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</si>
  <si>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</si>
  <si>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</si>
  <si>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</si>
  <si>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</si>
  <si>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</si>
  <si>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</si>
  <si>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</si>
  <si>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</si>
  <si>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</si>
  <si>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</si>
  <si>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</si>
  <si>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</si>
  <si>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</si>
  <si>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</si>
  <si>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</si>
  <si>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</si>
  <si>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</si>
  <si>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</si>
  <si>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</si>
  <si>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</si>
  <si>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</si>
  <si>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</si>
  <si>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</si>
  <si>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</si>
  <si>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</si>
  <si>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</si>
  <si>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</si>
  <si>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</si>
  <si>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</si>
  <si>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</si>
  <si>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</si>
  <si>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</si>
  <si>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</si>
  <si>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</si>
  <si>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</si>
  <si>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</si>
  <si>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</si>
  <si>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</si>
  <si>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</si>
  <si>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</si>
  <si>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</si>
  <si>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</si>
  <si>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</si>
  <si>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</si>
  <si>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</si>
  <si>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</si>
  <si>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</si>
  <si>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</si>
  <si>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</si>
  <si>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</si>
  <si>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</si>
  <si>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</si>
  <si>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</si>
  <si>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</si>
  <si>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</si>
  <si>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</si>
  <si>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</si>
  <si>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</si>
  <si>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</si>
  <si>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</si>
  <si>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</si>
  <si>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</si>
  <si>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</si>
  <si>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</si>
  <si>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</si>
  <si>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</si>
  <si>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</si>
  <si>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</si>
  <si>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</si>
  <si>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</si>
  <si>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</si>
  <si>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</si>
  <si>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</si>
  <si>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</si>
  <si>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</si>
  <si>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</si>
  <si>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</si>
  <si>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</si>
  <si>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</si>
  <si>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</si>
  <si>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</si>
  <si>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</si>
  <si>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</si>
  <si>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</si>
  <si>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</si>
  <si>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</si>
  <si>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</si>
  <si>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</si>
  <si>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</si>
  <si>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</si>
  <si>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</si>
  <si>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</si>
  <si>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</si>
  <si>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</si>
  <si>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</si>
  <si>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</si>
  <si>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</si>
  <si>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</si>
  <si>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</si>
  <si>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</si>
  <si>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</si>
  <si>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</si>
  <si>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</si>
  <si>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</si>
  <si>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</si>
  <si>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</si>
  <si>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</si>
  <si>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</si>
  <si>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</si>
  <si>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</si>
  <si>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</si>
  <si>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</si>
  <si>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</si>
  <si>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</si>
  <si>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</si>
  <si>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</si>
  <si>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</si>
  <si>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</si>
  <si>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</si>
  <si>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</si>
  <si>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</si>
  <si>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</si>
  <si>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</si>
  <si>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</si>
  <si>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</si>
  <si>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</si>
  <si>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</si>
  <si>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</si>
  <si>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</si>
  <si>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</si>
  <si>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</si>
  <si>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</si>
  <si>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</si>
  <si>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</si>
  <si>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</si>
  <si>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</si>
  <si>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</si>
  <si>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</si>
  <si>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</si>
  <si>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</si>
  <si>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</si>
  <si>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</si>
  <si>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</si>
  <si>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</si>
  <si>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</si>
  <si>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</si>
  <si>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</si>
  <si>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</si>
  <si>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</si>
  <si>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</si>
  <si>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</si>
  <si>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</si>
  <si>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</si>
  <si>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</si>
  <si>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</si>
  <si>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</si>
  <si>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</si>
  <si>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</si>
  <si>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</si>
  <si>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</si>
  <si>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</si>
  <si>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</si>
  <si>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</si>
  <si>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</si>
  <si>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</si>
  <si>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</si>
  <si>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</si>
  <si>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</si>
  <si>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</si>
  <si>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</si>
  <si>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</si>
  <si>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</si>
  <si>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</si>
  <si>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</si>
  <si>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</si>
  <si>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</si>
  <si>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</si>
  <si>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</si>
  <si>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</si>
  <si>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</si>
  <si>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</si>
  <si>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</si>
  <si>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</si>
  <si>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</si>
  <si>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</si>
  <si>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</si>
  <si>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</si>
  <si>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</si>
  <si>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</si>
  <si>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</si>
  <si>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</si>
  <si>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</si>
  <si>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</si>
  <si>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</si>
  <si>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</si>
  <si>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</si>
  <si>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</si>
  <si>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</si>
  <si>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</si>
  <si>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</si>
  <si>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</si>
  <si>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</si>
  <si>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</si>
  <si>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</si>
  <si>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</si>
  <si>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</si>
  <si>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</si>
  <si>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</si>
  <si>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</si>
  <si>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</si>
  <si>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</si>
  <si>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</si>
  <si>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</si>
  <si>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</si>
  <si>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</si>
  <si>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</si>
  <si>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</si>
  <si>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</si>
  <si>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</si>
  <si>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</si>
  <si>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</si>
  <si>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</si>
  <si>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</si>
  <si>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</si>
  <si>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</si>
  <si>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</si>
  <si>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</si>
  <si>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</si>
  <si>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</si>
  <si>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</si>
  <si>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</si>
  <si>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</si>
  <si>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</si>
  <si>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</si>
  <si>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</si>
  <si>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</si>
  <si>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</si>
  <si>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</si>
  <si>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</si>
  <si>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</si>
  <si>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</si>
  <si>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</si>
  <si>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</si>
  <si>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</si>
  <si>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</si>
  <si>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</si>
  <si>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</si>
  <si>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</si>
  <si>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</si>
  <si>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</si>
  <si>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</si>
  <si>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</si>
  <si>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</si>
  <si>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</si>
  <si>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</si>
  <si>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</si>
  <si>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</si>
  <si>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</si>
  <si>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</si>
  <si>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</si>
  <si>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</si>
  <si>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</si>
  <si>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</si>
  <si>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</si>
  <si>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</si>
  <si>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</si>
  <si>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</si>
  <si>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</si>
  <si>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</si>
  <si>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</si>
  <si>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</si>
  <si>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</si>
  <si>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</si>
  <si>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</si>
  <si>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</si>
  <si>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</si>
  <si>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</si>
  <si>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</si>
  <si>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</si>
  <si>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</si>
  <si>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</si>
  <si>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</si>
  <si>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</si>
  <si>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</si>
  <si>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</si>
  <si>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</si>
  <si>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</si>
  <si>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</si>
  <si>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</si>
  <si>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</si>
  <si>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</si>
  <si>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</si>
  <si>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</si>
  <si>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</si>
  <si>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</si>
  <si>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</si>
  <si>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</si>
  <si>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</si>
  <si>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</si>
  <si>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</si>
  <si>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</si>
  <si>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</si>
  <si>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</si>
  <si>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</si>
  <si>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</si>
  <si>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</si>
  <si>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</si>
  <si>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</si>
  <si>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</si>
  <si>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</si>
  <si>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</si>
  <si>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</si>
  <si>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</si>
  <si>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</si>
  <si>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</si>
  <si>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</si>
  <si>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</si>
  <si>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</si>
  <si>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</si>
  <si>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</si>
  <si>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</si>
  <si>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</si>
  <si>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</si>
  <si>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</si>
  <si>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</si>
  <si>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</si>
  <si>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</si>
  <si>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</si>
  <si>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</si>
  <si>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</si>
  <si>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</si>
  <si>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</si>
  <si>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</si>
  <si>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</si>
  <si>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</si>
  <si>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</si>
  <si>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</si>
  <si>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</si>
  <si>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</si>
  <si>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</si>
  <si>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</si>
  <si>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</si>
  <si>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</si>
  <si>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</si>
  <si>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</si>
  <si>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</si>
  <si>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</si>
  <si>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</si>
  <si>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</si>
  <si>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</si>
  <si>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</si>
  <si>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</si>
  <si>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</si>
  <si>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</si>
  <si>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</si>
  <si>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</si>
  <si>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</si>
  <si>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</si>
  <si>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</si>
  <si>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</si>
  <si>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</si>
  <si>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</si>
  <si>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</si>
  <si>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</si>
  <si>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</si>
  <si>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</si>
  <si>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</si>
  <si>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</si>
  <si>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</si>
  <si>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</si>
  <si>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</si>
  <si>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</si>
  <si>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</si>
  <si>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</si>
  <si>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</si>
  <si>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</si>
  <si>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</si>
  <si>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</si>
  <si>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</si>
  <si>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</si>
  <si>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</si>
  <si>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</si>
  <si>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</si>
  <si>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</si>
  <si>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</si>
  <si>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</si>
  <si>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</si>
  <si>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</si>
  <si>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</si>
  <si>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</si>
  <si>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</si>
  <si>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</si>
  <si>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</si>
  <si>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</si>
  <si>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</si>
  <si>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</si>
  <si>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</si>
  <si>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</si>
  <si>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</si>
  <si>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</si>
  <si>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</si>
  <si>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</si>
  <si>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</si>
  <si>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</si>
  <si>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</si>
  <si>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</si>
  <si>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</si>
  <si>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</si>
  <si>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</si>
  <si>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</si>
  <si>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</si>
  <si>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</si>
  <si>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</si>
  <si>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</si>
  <si>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</si>
  <si>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</si>
  <si>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</si>
  <si>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</si>
  <si>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</si>
  <si>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</si>
  <si>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</si>
  <si>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</si>
  <si>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</si>
  <si>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</si>
  <si>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</si>
  <si>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</si>
  <si>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</si>
  <si>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</si>
  <si>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</si>
  <si>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</si>
  <si>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</si>
  <si>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</si>
  <si>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</si>
  <si>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</si>
  <si>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</si>
  <si>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</si>
  <si>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</si>
  <si>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</si>
  <si>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</si>
  <si>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</si>
  <si>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</si>
  <si>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</si>
  <si>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</si>
  <si>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</si>
  <si>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</si>
  <si>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</si>
  <si>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</si>
  <si>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</si>
  <si>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</si>
  <si>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</si>
  <si>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</si>
  <si>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</si>
  <si>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</si>
  <si>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</si>
  <si>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</si>
  <si>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</si>
  <si>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</si>
  <si>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</si>
  <si>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</si>
  <si>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</si>
  <si>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</si>
  <si>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</si>
  <si>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</si>
  <si>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</si>
  <si>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</si>
  <si>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</si>
  <si>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</si>
  <si>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</si>
  <si>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</si>
  <si>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</si>
  <si>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</si>
  <si>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</si>
  <si>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</si>
  <si>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</si>
  <si>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</si>
  <si>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</si>
  <si>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</si>
  <si>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</si>
  <si>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</si>
  <si>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</si>
  <si>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</si>
  <si>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</si>
  <si>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</si>
  <si>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</si>
  <si>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</si>
  <si>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</si>
  <si>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</si>
  <si>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</si>
  <si>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</si>
  <si>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</si>
  <si>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</si>
  <si>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</si>
  <si>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</si>
  <si>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</si>
  <si>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</si>
  <si>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</si>
  <si>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</si>
  <si>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</si>
  <si>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</si>
  <si>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</si>
  <si>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</si>
  <si>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</si>
  <si>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</si>
  <si>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</si>
  <si>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</si>
  <si>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</si>
  <si>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</si>
  <si>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</si>
  <si>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</si>
  <si>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</si>
  <si>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</si>
  <si>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</si>
  <si>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</si>
  <si>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</si>
  <si>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</si>
  <si>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</si>
  <si>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</si>
  <si>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</si>
  <si>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</si>
  <si>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</si>
  <si>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</si>
  <si>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</si>
  <si>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</si>
  <si>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</si>
  <si>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</si>
  <si>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</si>
  <si>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</si>
  <si>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</si>
  <si>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</si>
  <si>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</si>
  <si>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</si>
  <si>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</si>
  <si>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</si>
  <si>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</si>
  <si>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</si>
  <si>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</si>
  <si>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</si>
  <si>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</si>
  <si>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</si>
  <si>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</si>
  <si>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</si>
  <si>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</si>
  <si>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</si>
  <si>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</si>
  <si>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</si>
  <si>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</si>
  <si>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</si>
  <si>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</si>
  <si>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</si>
  <si>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</si>
  <si>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</si>
  <si>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</si>
  <si>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</si>
  <si>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</si>
  <si>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</si>
  <si>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</si>
  <si>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</si>
  <si>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</si>
  <si>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</si>
  <si>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</si>
  <si>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</si>
  <si>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</si>
  <si>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</si>
  <si>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</si>
  <si>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</si>
  <si>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</si>
  <si>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</si>
  <si>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</si>
  <si>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</si>
  <si>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</si>
  <si>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</si>
  <si>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</si>
  <si>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</si>
  <si>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</si>
  <si>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</si>
  <si>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</si>
  <si>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</si>
  <si>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</si>
  <si>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</si>
  <si>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</si>
  <si>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</si>
  <si>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</si>
  <si>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</si>
  <si>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</si>
  <si>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</si>
  <si>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</si>
  <si>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</si>
  <si>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</si>
  <si>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</si>
  <si>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</si>
  <si>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</si>
  <si>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</si>
  <si>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</si>
  <si>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</si>
  <si>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</si>
  <si>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</si>
  <si>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</si>
  <si>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</si>
  <si>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</si>
  <si>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</si>
  <si>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</si>
  <si>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</si>
  <si>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</si>
  <si>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</si>
  <si>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</si>
  <si>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</si>
  <si>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</si>
  <si>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</si>
  <si>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</si>
  <si>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</si>
  <si>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</si>
  <si>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</si>
  <si>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</si>
  <si>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</si>
  <si>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</si>
  <si>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</si>
  <si>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</si>
  <si>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</si>
  <si>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</si>
  <si>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</si>
  <si>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</si>
  <si>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</si>
  <si>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</si>
  <si>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</si>
  <si>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</si>
  <si>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</si>
  <si>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</si>
  <si>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</si>
  <si>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</si>
  <si>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</si>
  <si>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</si>
  <si>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</si>
  <si>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</si>
  <si>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</si>
  <si>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</si>
  <si>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</si>
  <si>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</si>
  <si>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</si>
  <si>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</si>
  <si>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</si>
  <si>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</si>
  <si>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</si>
  <si>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</si>
  <si>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</si>
  <si>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</si>
  <si>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</si>
  <si>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</si>
  <si>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</si>
  <si>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</si>
  <si>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</si>
  <si>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</si>
  <si>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</si>
  <si>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</si>
  <si>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</si>
  <si>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</si>
  <si>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</si>
  <si>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</si>
  <si>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</si>
  <si>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</si>
  <si>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</si>
  <si>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</si>
  <si>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</si>
  <si>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</si>
  <si>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</si>
  <si>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</si>
  <si>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</si>
  <si>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</si>
  <si>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</si>
  <si>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</si>
  <si>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</si>
  <si>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</si>
  <si>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</si>
  <si>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</si>
  <si>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</si>
  <si>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</si>
  <si>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</si>
  <si>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</si>
  <si>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</si>
  <si>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</si>
  <si>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</si>
  <si>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</si>
  <si>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</si>
  <si>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</si>
  <si>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</si>
  <si>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</si>
  <si>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</si>
  <si>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</si>
  <si>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</si>
  <si>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</si>
  <si>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</si>
  <si>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</si>
  <si>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</si>
  <si>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</si>
  <si>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</si>
  <si>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</si>
  <si>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</si>
  <si>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</si>
  <si>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</si>
  <si>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</si>
  <si>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</si>
  <si>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</si>
  <si>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</si>
  <si>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</si>
  <si>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</si>
  <si>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</si>
  <si>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</si>
  <si>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</si>
  <si>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</si>
  <si>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</si>
  <si>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</si>
  <si>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</si>
  <si>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</si>
  <si>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</si>
  <si>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</si>
  <si>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</si>
  <si>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</si>
  <si>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</si>
  <si>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</si>
  <si>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</si>
  <si>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</si>
  <si>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</si>
  <si>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</si>
  <si>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</si>
  <si>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</si>
  <si>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</si>
  <si>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</si>
  <si>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</si>
  <si>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</si>
  <si>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</si>
  <si>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</si>
  <si>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</si>
  <si>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</si>
  <si>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</si>
  <si>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</si>
  <si>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</si>
  <si>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</si>
  <si>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</si>
  <si>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</si>
  <si>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</si>
  <si>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</si>
  <si>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</si>
  <si>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</si>
  <si>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</si>
  <si>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</si>
  <si>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</si>
  <si>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</si>
  <si>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</si>
  <si>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</si>
  <si>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</si>
  <si>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</si>
  <si>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</si>
  <si>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</si>
  <si>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</si>
  <si>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</si>
  <si>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</si>
  <si>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</si>
  <si>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</si>
  <si>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</si>
  <si>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</si>
  <si>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</si>
  <si>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</si>
  <si>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</si>
  <si>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</si>
  <si>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</si>
  <si>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</si>
  <si>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</si>
  <si>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</si>
  <si>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</si>
  <si>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</si>
  <si>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</si>
  <si>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</si>
  <si>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</si>
  <si>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</si>
  <si>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</si>
  <si>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</si>
  <si>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</si>
  <si>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</si>
  <si>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</si>
  <si>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</si>
  <si>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</si>
  <si>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</si>
  <si>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</si>
  <si>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</si>
  <si>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</si>
  <si>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</si>
  <si>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</si>
  <si>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</si>
  <si>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</si>
  <si>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</si>
  <si>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</si>
  <si>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</si>
  <si>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</si>
  <si>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</si>
  <si>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</si>
  <si>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</si>
  <si>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</si>
  <si>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</si>
  <si>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</si>
  <si>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</si>
  <si>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</si>
  <si>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</si>
  <si>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</si>
  <si>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</si>
  <si>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</si>
  <si>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</si>
  <si>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</si>
  <si>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</si>
  <si>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</si>
  <si>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</si>
  <si>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</si>
  <si>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</si>
  <si>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</si>
  <si>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</si>
  <si>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</si>
  <si>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</si>
  <si>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</si>
  <si>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</si>
  <si>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</si>
  <si>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</si>
  <si>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</si>
  <si>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</si>
  <si>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</si>
  <si>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</si>
  <si>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</si>
  <si>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</si>
  <si>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</si>
  <si>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</si>
  <si>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</si>
  <si>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</si>
  <si>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</si>
  <si>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</si>
  <si>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</si>
  <si>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</si>
  <si>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</si>
  <si>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</si>
  <si>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</si>
  <si>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</si>
  <si>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</si>
  <si>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</si>
  <si>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</si>
  <si>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</si>
  <si>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</si>
  <si>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</si>
  <si>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</si>
  <si>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</si>
  <si>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</si>
  <si>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</si>
  <si>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</si>
  <si>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</si>
  <si>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</si>
  <si>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</si>
  <si>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</si>
  <si>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</si>
  <si>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</si>
  <si>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</si>
  <si>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</si>
  <si>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</si>
  <si>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</si>
  <si>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</si>
  <si>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</si>
  <si>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</si>
  <si>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</si>
  <si>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</si>
  <si>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</si>
  <si>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</si>
  <si>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</si>
  <si>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</si>
  <si>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</si>
  <si>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</si>
  <si>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</si>
  <si>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</si>
  <si>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</si>
  <si>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</si>
  <si>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</si>
  <si>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</si>
  <si>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</si>
  <si>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</si>
  <si>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</si>
  <si>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</si>
  <si>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</si>
  <si>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</si>
  <si>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</si>
  <si>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</si>
  <si>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</si>
  <si>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</si>
  <si>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</si>
  <si>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</si>
  <si>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</si>
  <si>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</si>
  <si>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</si>
  <si>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</si>
  <si>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</si>
  <si>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</si>
  <si>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</si>
  <si>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</si>
  <si>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</si>
  <si>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</si>
  <si>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</si>
  <si>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</si>
  <si>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</si>
  <si>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</si>
  <si>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</si>
  <si>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</si>
  <si>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</si>
  <si>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</si>
  <si>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</si>
  <si>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</si>
  <si>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</si>
  <si>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</si>
  <si>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</si>
  <si>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</si>
  <si>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</si>
  <si>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</si>
  <si>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</si>
  <si>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</si>
  <si>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</si>
  <si>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</si>
  <si>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</si>
  <si>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</si>
  <si>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</si>
  <si>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</si>
  <si>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</si>
  <si>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</si>
  <si>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</si>
  <si>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</si>
  <si>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</si>
  <si>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</si>
  <si>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</si>
  <si>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</si>
  <si>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</si>
  <si>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</si>
  <si>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</si>
  <si>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</si>
  <si>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</si>
  <si>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</si>
  <si>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</si>
  <si>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</si>
  <si>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</si>
  <si>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</si>
  <si>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</si>
  <si>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</si>
  <si>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</si>
  <si>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</si>
  <si>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</si>
  <si>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</si>
  <si>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</si>
  <si>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</si>
  <si>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</si>
  <si>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</si>
  <si>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</si>
  <si>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</si>
  <si>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</si>
  <si>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</si>
  <si>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</si>
  <si>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</si>
  <si>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</si>
  <si>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</si>
  <si>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</si>
  <si>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</si>
  <si>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</si>
  <si>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</si>
  <si>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</si>
  <si>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</si>
  <si>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</si>
  <si>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</si>
  <si>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</si>
  <si>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</si>
  <si>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</si>
  <si>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</si>
  <si>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</si>
  <si>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</si>
  <si>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</si>
  <si>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</si>
  <si>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</si>
  <si>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</si>
  <si>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</si>
  <si>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</si>
  <si>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</si>
  <si>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</si>
  <si>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</si>
  <si>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</si>
  <si>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</si>
  <si>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</si>
  <si>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</si>
  <si>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</si>
  <si>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</si>
  <si>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</si>
  <si>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</si>
  <si>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</si>
  <si>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</si>
  <si>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</si>
  <si>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</si>
  <si>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</si>
  <si>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</si>
  <si>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</si>
  <si>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</si>
  <si>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</si>
  <si>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</si>
  <si>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</si>
  <si>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</si>
  <si>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</si>
  <si>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</si>
  <si>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</si>
  <si>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</si>
  <si>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</si>
  <si>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</si>
  <si>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</si>
  <si>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</si>
  <si>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</si>
  <si>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</si>
  <si>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</si>
  <si>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</si>
  <si>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</si>
  <si>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</si>
  <si>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</si>
  <si>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</si>
  <si>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</si>
  <si>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</si>
  <si>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</si>
  <si>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</si>
  <si>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</si>
  <si>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</si>
  <si>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</si>
  <si>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</si>
  <si>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</si>
  <si>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</si>
  <si>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</si>
  <si>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</si>
  <si>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</si>
  <si>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</si>
  <si>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</si>
  <si>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</si>
  <si>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</si>
  <si>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</si>
  <si>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</si>
  <si>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</si>
  <si>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</si>
  <si>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</si>
  <si>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</si>
  <si>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</si>
  <si>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</si>
  <si>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</si>
  <si>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</si>
  <si>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</si>
  <si>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</si>
  <si>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</si>
  <si>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</si>
  <si>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</si>
  <si>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</si>
  <si>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</si>
  <si>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</si>
  <si>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</si>
  <si>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</si>
  <si>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</si>
  <si>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</si>
  <si>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</si>
  <si>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</si>
  <si>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</si>
  <si>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</si>
  <si>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</si>
  <si>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</si>
  <si>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</si>
  <si>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</si>
  <si>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</si>
  <si>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</si>
  <si>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</si>
  <si>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</si>
  <si>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</si>
  <si>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</si>
  <si>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</si>
  <si>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</si>
  <si>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</si>
  <si>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</si>
  <si>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</si>
  <si>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</si>
  <si>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</si>
  <si>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</si>
  <si>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</si>
  <si>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</si>
  <si>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</si>
  <si>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</si>
  <si>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</si>
  <si>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</si>
  <si>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</si>
  <si>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</si>
  <si>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</si>
  <si>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</si>
  <si>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</si>
  <si>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</si>
  <si>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</si>
  <si>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</si>
  <si>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</si>
  <si>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</si>
  <si>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</si>
  <si>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</si>
  <si>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</si>
  <si>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</si>
  <si>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</si>
  <si>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</si>
  <si>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</si>
  <si>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</si>
  <si>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</si>
  <si>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</si>
  <si>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</si>
  <si>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</si>
  <si>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</si>
  <si>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</si>
  <si>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</si>
  <si>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</si>
  <si>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</si>
  <si>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</si>
  <si>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</si>
  <si>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</si>
  <si>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</si>
  <si>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</si>
  <si>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</si>
  <si>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</si>
  <si>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</si>
  <si>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</si>
  <si>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</si>
  <si>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</si>
  <si>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</si>
  <si>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</si>
  <si>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</si>
  <si>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</si>
  <si>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</si>
  <si>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</si>
  <si>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</si>
  <si>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</si>
  <si>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</si>
  <si>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</si>
  <si>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</si>
  <si>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</si>
  <si>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</si>
  <si>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</si>
  <si>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</si>
  <si>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</si>
  <si>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</si>
  <si>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</si>
  <si>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</si>
  <si>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</si>
  <si>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</si>
  <si>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</si>
  <si>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</si>
  <si>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</si>
  <si>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</si>
  <si>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</si>
  <si>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</si>
  <si>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</si>
  <si>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</si>
  <si>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</si>
  <si>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</si>
  <si>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</si>
  <si>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</si>
  <si>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</si>
  <si>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</si>
  <si>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</si>
  <si>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</si>
  <si>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</si>
  <si>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</si>
  <si>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</si>
  <si>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</si>
  <si>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</si>
  <si>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</si>
  <si>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</si>
  <si>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</si>
  <si>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</si>
  <si>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</si>
  <si>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</si>
  <si>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</si>
  <si>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</si>
  <si>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</si>
  <si>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</si>
  <si>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</si>
  <si>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</si>
  <si>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</si>
  <si>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</si>
  <si>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</si>
  <si>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</si>
  <si>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</si>
  <si>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</si>
  <si>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</si>
  <si>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</si>
  <si>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</si>
  <si>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</si>
  <si>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</si>
  <si>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</si>
  <si>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</si>
  <si>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</si>
  <si>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</si>
  <si>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</si>
  <si>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</si>
  <si>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</si>
  <si>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</si>
  <si>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</si>
  <si>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</si>
  <si>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</si>
  <si>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</si>
  <si>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</si>
  <si>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</si>
  <si>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</si>
  <si>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</si>
  <si>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</si>
  <si>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</si>
  <si>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</si>
  <si>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</si>
  <si>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</si>
  <si>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</si>
  <si>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</si>
  <si>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</si>
  <si>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</si>
  <si>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</si>
  <si>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</si>
  <si>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</si>
  <si>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</si>
  <si>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</si>
  <si>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</si>
  <si>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</si>
  <si>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</si>
  <si>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</si>
  <si>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</si>
  <si>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</si>
  <si>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</si>
  <si>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</si>
  <si>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</si>
  <si>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</si>
  <si>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</si>
  <si>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</si>
  <si>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</si>
  <si>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</si>
  <si>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</si>
  <si>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</si>
  <si>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</si>
  <si>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</si>
  <si>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</si>
  <si>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</si>
  <si>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</si>
  <si>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</si>
  <si>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</si>
  <si>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</si>
  <si>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</si>
  <si>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</si>
  <si>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</si>
  <si>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</si>
  <si>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</si>
  <si>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</si>
  <si>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</si>
  <si>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</si>
  <si>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</si>
  <si>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</si>
  <si>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</si>
  <si>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</si>
  <si>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</si>
  <si>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</si>
  <si>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</si>
  <si>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</si>
  <si>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</si>
  <si>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</si>
  <si>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</si>
  <si>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</si>
  <si>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</si>
  <si>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</si>
  <si>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</si>
  <si>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</si>
  <si>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</si>
  <si>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</si>
  <si>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</si>
  <si>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</si>
  <si>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</si>
  <si>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</si>
  <si>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</si>
  <si>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</si>
  <si>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</si>
  <si>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</si>
  <si>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</si>
  <si>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</si>
  <si>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</si>
  <si>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</si>
  <si>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</si>
  <si>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</si>
  <si>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</si>
  <si>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</si>
  <si>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</si>
  <si>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</si>
  <si>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</si>
  <si>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</si>
  <si>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</si>
  <si>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</si>
  <si>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</si>
  <si>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</si>
  <si>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</si>
  <si>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</si>
  <si>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</si>
  <si>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</si>
  <si>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</si>
  <si>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</si>
  <si>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</si>
  <si>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</si>
  <si>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</si>
  <si>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</si>
  <si>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</si>
  <si>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</si>
  <si>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</si>
  <si>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</si>
  <si>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</si>
  <si>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</si>
  <si>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</si>
  <si>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</si>
  <si>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</si>
  <si>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</si>
  <si>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</si>
  <si>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</si>
  <si>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</si>
  <si>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</si>
  <si>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</si>
  <si>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</si>
  <si>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</si>
  <si>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</si>
  <si>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</si>
  <si>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</si>
  <si>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</si>
  <si>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</si>
  <si>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</si>
  <si>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</si>
  <si>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</si>
  <si>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</si>
  <si>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</si>
  <si>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</si>
  <si>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</si>
  <si>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</si>
  <si>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</si>
  <si>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</si>
  <si>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</si>
  <si>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</si>
  <si>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</si>
  <si>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</si>
  <si>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</si>
  <si>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</si>
  <si>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</si>
  <si>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</si>
  <si>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</si>
  <si>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</si>
  <si>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</si>
  <si>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</si>
  <si>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</si>
  <si>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</si>
  <si>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</si>
  <si>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</si>
  <si>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</si>
  <si>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</si>
  <si>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</si>
  <si>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</si>
  <si>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</si>
  <si>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</si>
  <si>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</si>
  <si>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</si>
  <si>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</si>
  <si>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</si>
  <si>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</si>
  <si>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</si>
  <si>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</si>
  <si>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</si>
  <si>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</si>
  <si>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</si>
  <si>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</si>
  <si>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</si>
  <si>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</si>
  <si>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</si>
  <si>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</si>
  <si>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</si>
  <si>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</si>
  <si>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</si>
  <si>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</si>
  <si>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</si>
  <si>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</si>
  <si>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</si>
  <si>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</si>
  <si>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</si>
  <si>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</si>
  <si>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</si>
  <si>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</si>
  <si>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</si>
  <si>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</si>
  <si>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</si>
  <si>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</si>
  <si>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</si>
  <si>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</si>
  <si>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</si>
  <si>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</si>
  <si>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</si>
  <si>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</si>
  <si>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</si>
  <si>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</si>
  <si>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</si>
  <si>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</si>
  <si>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</si>
  <si>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</si>
  <si>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</si>
  <si>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</si>
  <si>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</si>
  <si>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</si>
  <si>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</si>
  <si>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</si>
  <si>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</si>
  <si>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</si>
  <si>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</si>
  <si>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</si>
  <si>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</si>
  <si>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</si>
  <si>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</si>
  <si>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</si>
  <si>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</si>
  <si>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</si>
  <si>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</si>
  <si>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</si>
  <si>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</si>
  <si>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</si>
  <si>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</si>
  <si>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</si>
  <si>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</si>
  <si>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</si>
  <si>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</si>
  <si>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</si>
  <si>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</si>
  <si>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</si>
  <si>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</si>
  <si>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</si>
  <si>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</si>
  <si>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</si>
  <si>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</si>
  <si>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</si>
  <si>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</si>
  <si>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</si>
  <si>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</si>
  <si>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</si>
  <si>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</si>
  <si>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</si>
  <si>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</si>
  <si>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</si>
  <si>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</si>
  <si>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</si>
  <si>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</si>
  <si>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</si>
  <si>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</si>
  <si>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</si>
  <si>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</si>
  <si>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</si>
  <si>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</si>
  <si>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</si>
  <si>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</si>
  <si>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</si>
  <si>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</si>
  <si>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</si>
  <si>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</si>
  <si>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</si>
  <si>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</si>
  <si>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</si>
  <si>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</si>
  <si>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</si>
  <si>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</si>
  <si>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</si>
  <si>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</si>
  <si>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</si>
  <si>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</si>
  <si>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</si>
  <si>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</si>
  <si>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</si>
  <si>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</si>
  <si>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</si>
  <si>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</si>
  <si>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</si>
  <si>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</si>
  <si>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</si>
  <si>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</si>
  <si>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</si>
  <si>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</si>
  <si>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</si>
  <si>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</si>
  <si>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</si>
  <si>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</si>
  <si>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</si>
  <si>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</si>
  <si>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</si>
  <si>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</si>
  <si>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</si>
  <si>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</si>
  <si>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</si>
  <si>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</si>
  <si>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</si>
  <si>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</si>
  <si>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</si>
  <si>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</si>
  <si>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</si>
  <si>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</si>
  <si>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</si>
  <si>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</si>
  <si>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</si>
  <si>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</si>
  <si>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</si>
  <si>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</si>
  <si>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</si>
  <si>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</si>
  <si>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</si>
  <si>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</si>
  <si>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</si>
  <si>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</si>
  <si>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</si>
  <si>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</si>
  <si>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</si>
  <si>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</si>
  <si>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</si>
  <si>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</si>
  <si>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</si>
  <si>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</si>
  <si>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</si>
  <si>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</si>
  <si>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</si>
  <si>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</si>
  <si>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</si>
  <si>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</si>
  <si>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</si>
  <si>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</si>
  <si>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</si>
  <si>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</si>
  <si>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</si>
  <si>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</si>
  <si>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</si>
  <si>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</si>
  <si>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</si>
  <si>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</si>
  <si>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</si>
  <si>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</si>
  <si>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</si>
  <si>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</si>
  <si>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</si>
  <si>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</si>
  <si>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</si>
  <si>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</si>
  <si>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</si>
  <si>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</si>
  <si>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</si>
  <si>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</si>
  <si>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</si>
  <si>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</si>
  <si>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</si>
  <si>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</si>
  <si>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</si>
  <si>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</si>
  <si>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</si>
  <si>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</si>
  <si>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</si>
  <si>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</si>
  <si>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</si>
  <si>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</si>
  <si>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</si>
  <si>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</si>
  <si>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</si>
  <si>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</si>
  <si>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</si>
  <si>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</si>
  <si>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</si>
  <si>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</si>
  <si>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</si>
  <si>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</si>
  <si>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</si>
  <si>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</si>
  <si>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</si>
  <si>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</si>
  <si>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</si>
  <si>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</si>
  <si>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</si>
  <si>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</si>
  <si>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</si>
  <si>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</si>
  <si>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</si>
  <si>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</si>
  <si>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</si>
  <si>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</si>
  <si>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</si>
  <si>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</si>
  <si>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</si>
  <si>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</si>
  <si>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</si>
  <si>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</si>
  <si>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</si>
  <si>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</si>
  <si>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</si>
  <si>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</si>
  <si>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</si>
  <si>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</si>
  <si>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</si>
  <si>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</si>
  <si>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</si>
  <si>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</si>
  <si>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</si>
  <si>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</si>
  <si>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</si>
  <si>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</si>
  <si>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</si>
  <si>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</si>
  <si>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</si>
  <si>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</si>
  <si>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</si>
  <si>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</si>
  <si>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</si>
  <si>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</si>
  <si>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</si>
  <si>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</si>
  <si>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</si>
  <si>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</si>
  <si>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</si>
  <si>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</si>
  <si>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</si>
  <si>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</si>
  <si>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</si>
  <si>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</si>
  <si>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</si>
  <si>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</si>
  <si>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</si>
  <si>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</si>
  <si>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</si>
  <si>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</si>
  <si>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</si>
  <si>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</si>
  <si>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</si>
  <si>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</si>
  <si>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</si>
  <si>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</si>
  <si>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</si>
  <si>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</si>
  <si>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</si>
  <si>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</si>
  <si>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</si>
  <si>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</si>
  <si>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</si>
  <si>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</si>
  <si>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</si>
  <si>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</si>
  <si>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</si>
  <si>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</si>
  <si>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</si>
  <si>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</si>
  <si>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</si>
  <si>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</si>
  <si>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</si>
  <si>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</si>
  <si>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</si>
  <si>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</si>
  <si>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</si>
  <si>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</si>
  <si>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</si>
  <si>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</si>
  <si>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</si>
  <si>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</si>
  <si>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</si>
  <si>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</si>
  <si>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</si>
  <si>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</si>
  <si>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</si>
  <si>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</si>
  <si>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</si>
  <si>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</si>
  <si>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</si>
  <si>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</si>
  <si>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</si>
  <si>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</si>
  <si>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</si>
  <si>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</si>
  <si>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</si>
  <si>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</si>
  <si>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</si>
  <si>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</si>
  <si>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</si>
  <si>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</si>
  <si>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</si>
  <si>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</si>
  <si>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</si>
  <si>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</si>
  <si>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</si>
  <si>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</si>
  <si>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</si>
  <si>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</si>
  <si>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</si>
  <si>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</si>
  <si>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</si>
  <si>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</si>
  <si>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</si>
  <si>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</si>
  <si>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</si>
  <si>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</si>
  <si>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</si>
  <si>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</si>
  <si>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</si>
  <si>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</si>
  <si>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</si>
  <si>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</si>
  <si>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</si>
  <si>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</si>
  <si>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</si>
  <si>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</si>
  <si>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</si>
  <si>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</si>
  <si>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</si>
  <si>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</si>
  <si>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</si>
  <si>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</si>
  <si>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</si>
  <si>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</si>
  <si>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</si>
  <si>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</si>
  <si>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</si>
  <si>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</si>
  <si>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</si>
  <si>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</si>
  <si>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</si>
  <si>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</si>
  <si>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</si>
  <si>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</si>
  <si>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</si>
  <si>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</si>
  <si>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</si>
  <si>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</si>
  <si>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</si>
  <si>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</si>
  <si>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</si>
  <si>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</si>
  <si>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</si>
  <si>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</si>
  <si>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</si>
  <si>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</si>
  <si>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</si>
  <si>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</si>
  <si>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</si>
  <si>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</si>
  <si>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</si>
  <si>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</si>
  <si>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</si>
  <si>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</si>
  <si>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</si>
  <si>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</si>
  <si>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</si>
  <si>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</si>
  <si>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</si>
  <si>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</si>
  <si>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</si>
  <si>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</si>
  <si>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</si>
  <si>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</si>
  <si>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</si>
  <si>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</si>
  <si>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</si>
  <si>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</si>
  <si>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</si>
  <si>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</si>
  <si>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</si>
  <si>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</si>
  <si>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</si>
  <si>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</si>
  <si>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</si>
  <si>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</si>
  <si>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</si>
  <si>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</si>
  <si>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</si>
  <si>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</si>
  <si>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</si>
  <si>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</si>
  <si>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</si>
  <si>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</si>
  <si>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</si>
  <si>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</si>
  <si>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</si>
  <si>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</si>
  <si>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</si>
  <si>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</si>
  <si>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</si>
  <si>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</si>
  <si>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</si>
  <si>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</si>
  <si>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</si>
  <si>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</si>
  <si>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</si>
  <si>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</si>
  <si>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</si>
  <si>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</si>
  <si>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</si>
  <si>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</si>
  <si>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</si>
  <si>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</si>
  <si>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</si>
  <si>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</si>
  <si>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</si>
  <si>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</si>
  <si>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</si>
  <si>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</si>
  <si>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</si>
  <si>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</si>
  <si>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</si>
  <si>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</si>
  <si>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</si>
  <si>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</si>
  <si>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</si>
  <si>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</si>
  <si>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</si>
  <si>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</si>
  <si>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</si>
  <si>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</si>
  <si>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</si>
  <si>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</si>
  <si>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</si>
  <si>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</si>
  <si>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</si>
  <si>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</si>
  <si>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</si>
  <si>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</si>
  <si>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</si>
  <si>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</si>
  <si>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</si>
  <si>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</si>
  <si>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</si>
  <si>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</si>
  <si>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</si>
  <si>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</si>
  <si>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</si>
  <si>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</si>
  <si>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</si>
  <si>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</si>
  <si>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</si>
  <si>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</si>
  <si>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</si>
  <si>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</si>
  <si>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</si>
  <si>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</si>
  <si>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</si>
  <si>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</si>
  <si>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</si>
  <si>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</si>
  <si>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</si>
  <si>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</si>
  <si>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</si>
  <si>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</si>
  <si>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</si>
  <si>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</si>
  <si>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</si>
  <si>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</si>
  <si>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</si>
  <si>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</si>
  <si>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</si>
  <si>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</si>
  <si>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</si>
  <si>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</si>
  <si>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</si>
  <si>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</si>
  <si>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</si>
  <si>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</si>
  <si>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</si>
  <si>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</si>
  <si>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</si>
  <si>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</si>
  <si>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</si>
  <si>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</si>
  <si>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</si>
  <si>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</si>
  <si>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</si>
  <si>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</si>
  <si>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</si>
  <si>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</si>
  <si>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</si>
  <si>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</si>
  <si>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</si>
  <si>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</si>
  <si>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</si>
  <si>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</si>
  <si>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</si>
  <si>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</si>
  <si>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</si>
  <si>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</si>
  <si>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</si>
  <si>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</si>
  <si>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</si>
  <si>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</si>
  <si>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</si>
  <si>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</si>
  <si>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</si>
  <si>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</si>
  <si>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</si>
  <si>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</si>
  <si>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</si>
  <si>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</si>
  <si>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</si>
  <si>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</si>
  <si>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</si>
  <si>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</si>
  <si>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</si>
  <si>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</si>
  <si>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</si>
  <si>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</si>
  <si>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</si>
  <si>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</si>
  <si>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</si>
  <si>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</si>
  <si>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</si>
  <si>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</si>
  <si>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</si>
  <si>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</si>
  <si>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</si>
  <si>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</si>
  <si>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</si>
  <si>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</si>
  <si>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</si>
  <si>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</si>
  <si>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</si>
  <si>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</si>
  <si>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</si>
  <si>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</si>
  <si>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</si>
  <si>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</si>
  <si>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</si>
  <si>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</si>
  <si>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</si>
  <si>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</si>
  <si>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</si>
  <si>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</si>
  <si>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</si>
  <si>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</si>
  <si>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</si>
  <si>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</si>
  <si>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</si>
  <si>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</si>
  <si>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</si>
  <si>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</si>
  <si>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</si>
  <si>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</si>
  <si>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</si>
  <si>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</si>
  <si>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</si>
  <si>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</si>
  <si>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</si>
  <si>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</si>
  <si>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</si>
  <si>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</si>
  <si>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</si>
  <si>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</si>
  <si>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</si>
  <si>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</si>
  <si>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</si>
  <si>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</si>
  <si>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</si>
  <si>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</si>
  <si>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</si>
  <si>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</si>
  <si>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</si>
  <si>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</si>
  <si>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</si>
  <si>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</si>
  <si>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</si>
  <si>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</si>
  <si>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</si>
  <si>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</si>
  <si>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</si>
  <si>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</si>
  <si>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</si>
  <si>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</si>
  <si>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</si>
  <si>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</si>
  <si>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</si>
  <si>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</si>
  <si>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</si>
  <si>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</si>
  <si>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</si>
  <si>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</si>
  <si>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</si>
  <si>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</si>
  <si>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</si>
  <si>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</si>
  <si>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</si>
  <si>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</si>
  <si>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</si>
  <si>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</si>
  <si>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</si>
  <si>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</si>
  <si>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</si>
  <si>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</si>
  <si>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</si>
  <si>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</si>
  <si>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</si>
  <si>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</si>
  <si>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</si>
  <si>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</si>
  <si>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</si>
  <si>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</si>
  <si>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</si>
  <si>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</si>
  <si>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</si>
  <si>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</si>
  <si>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</si>
  <si>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</si>
  <si>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</si>
  <si>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</si>
  <si>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</si>
  <si>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</si>
  <si>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</si>
  <si>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</si>
  <si>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</si>
  <si>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</si>
  <si>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</si>
  <si>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</si>
  <si>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</si>
  <si>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</si>
  <si>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</si>
  <si>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</si>
  <si>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</si>
  <si>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</si>
  <si>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</si>
  <si>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</si>
  <si>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</si>
  <si>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</si>
  <si>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</si>
  <si>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</si>
  <si>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</si>
  <si>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</si>
  <si>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</si>
  <si>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</si>
  <si>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</si>
  <si>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</si>
  <si>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</si>
  <si>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</si>
  <si>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</si>
  <si>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</si>
  <si>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</si>
  <si>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</si>
  <si>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</si>
  <si>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</si>
  <si>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</si>
  <si>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</si>
  <si>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</si>
  <si>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</si>
  <si>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</si>
  <si>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</si>
  <si>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</si>
  <si>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</si>
  <si>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</si>
  <si>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</si>
  <si>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</si>
  <si>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</si>
  <si>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</si>
  <si>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</si>
  <si>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</si>
  <si>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</si>
  <si>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</si>
  <si>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</si>
  <si>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</si>
  <si>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</si>
  <si>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</si>
  <si>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</si>
  <si>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</si>
  <si>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</si>
  <si>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</si>
  <si>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</si>
  <si>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</si>
  <si>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</si>
  <si>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</si>
  <si>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</si>
  <si>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</si>
  <si>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</si>
  <si>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</si>
  <si>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</si>
  <si>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</si>
  <si>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</si>
  <si>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</si>
  <si>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</si>
  <si>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</si>
  <si>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</si>
  <si>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</si>
  <si>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</si>
  <si>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</si>
  <si>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</si>
  <si>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</si>
  <si>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</si>
  <si>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</si>
  <si>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</si>
  <si>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</si>
  <si>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</si>
  <si>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</si>
  <si>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</si>
  <si>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</si>
  <si>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</si>
  <si>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</si>
  <si>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</si>
  <si>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</si>
  <si>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</si>
  <si>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</si>
  <si>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</si>
  <si>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</si>
  <si>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</si>
  <si>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</si>
  <si>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</si>
  <si>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</si>
  <si>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</si>
  <si>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</si>
  <si>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</si>
  <si>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</si>
  <si>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</si>
  <si>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</si>
  <si>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</si>
  <si>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</si>
  <si>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</si>
  <si>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</si>
  <si>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</si>
  <si>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</si>
  <si>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</si>
  <si>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</si>
  <si>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</si>
  <si>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</si>
  <si>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</si>
  <si>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</si>
  <si>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</si>
  <si>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</si>
  <si>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</si>
  <si>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</si>
  <si>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</si>
  <si>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</si>
  <si>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</si>
  <si>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</si>
  <si>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</si>
  <si>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</si>
  <si>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</si>
  <si>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</si>
  <si>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</si>
  <si>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</si>
  <si>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</si>
  <si>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</si>
  <si>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</si>
  <si>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</si>
  <si>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</si>
  <si>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</si>
  <si>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</si>
  <si>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</si>
  <si>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</si>
  <si>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</si>
  <si>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</si>
  <si>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</si>
  <si>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</si>
  <si>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</si>
  <si>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</si>
  <si>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</si>
  <si>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</si>
  <si>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</si>
  <si>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</si>
  <si>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</si>
  <si>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</si>
  <si>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</si>
  <si>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</si>
  <si>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</si>
  <si>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</si>
  <si>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</si>
  <si>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</si>
  <si>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</si>
  <si>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</si>
  <si>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</si>
  <si>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</si>
  <si>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</si>
  <si>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</si>
  <si>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</si>
  <si>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</si>
  <si>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</si>
  <si>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</si>
  <si>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</si>
  <si>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</si>
  <si>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</si>
  <si>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</si>
  <si>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</si>
  <si>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</si>
  <si>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</si>
  <si>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</si>
  <si>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</si>
  <si>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</si>
  <si>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</si>
  <si>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</si>
  <si>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</si>
  <si>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</si>
  <si>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</si>
  <si>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</si>
  <si>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</si>
  <si>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</si>
  <si>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</si>
  <si>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</si>
  <si>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</si>
  <si>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</si>
  <si>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</si>
  <si>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</si>
  <si>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</si>
  <si>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</si>
  <si>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</si>
  <si>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</si>
  <si>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</si>
  <si>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</si>
  <si>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</si>
  <si>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</si>
  <si>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</si>
  <si>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</si>
  <si>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</si>
  <si>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</si>
  <si>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</si>
  <si>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</si>
  <si>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</si>
  <si>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</si>
  <si>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</si>
  <si>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</si>
  <si>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</si>
  <si>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</si>
  <si>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</si>
  <si>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</si>
  <si>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</si>
  <si>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</si>
  <si>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</si>
  <si>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</si>
  <si>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</si>
  <si>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</si>
  <si>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</si>
  <si>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</si>
  <si>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</si>
  <si>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</si>
  <si>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</si>
  <si>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</si>
  <si>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</si>
  <si>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</si>
  <si>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</si>
  <si>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</si>
  <si>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</si>
  <si>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</si>
  <si>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</si>
  <si>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</si>
  <si>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</si>
  <si>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</si>
  <si>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</si>
  <si>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</si>
  <si>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</si>
  <si>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</si>
  <si>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</si>
  <si>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</si>
  <si>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</si>
  <si>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</si>
  <si>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</si>
  <si>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</si>
  <si>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</si>
  <si>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</si>
  <si>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</si>
  <si>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</si>
  <si>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</si>
  <si>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</si>
  <si>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</si>
  <si>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</si>
  <si>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</si>
  <si>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</si>
  <si>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</si>
  <si>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</si>
  <si>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</si>
  <si>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</si>
  <si>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</si>
  <si>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</si>
  <si>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</si>
  <si>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</si>
  <si>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</si>
  <si>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</si>
  <si>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</si>
  <si>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</si>
  <si>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</si>
  <si>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</si>
  <si>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</si>
  <si>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</si>
  <si>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</si>
  <si>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</si>
  <si>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</si>
  <si>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</si>
  <si>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</si>
  <si>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</si>
  <si>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</si>
  <si>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</si>
  <si>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</si>
  <si>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</si>
  <si>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</si>
  <si>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</si>
  <si>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</si>
  <si>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</si>
  <si>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</si>
  <si>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</si>
  <si>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</si>
  <si>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</si>
  <si>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</si>
  <si>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</si>
  <si>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</si>
  <si>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</si>
  <si>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</si>
  <si>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</si>
  <si>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</si>
  <si>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</si>
  <si>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</si>
  <si>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</si>
  <si>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</si>
  <si>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</si>
  <si>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</si>
  <si>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</si>
  <si>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</si>
  <si>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</si>
  <si>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</si>
  <si>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</si>
  <si>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</si>
  <si>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</si>
  <si>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</si>
  <si>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</si>
  <si>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</si>
  <si>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</si>
  <si>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</si>
  <si>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</si>
  <si>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</si>
  <si>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</si>
  <si>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</si>
  <si>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</si>
  <si>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</si>
  <si>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</si>
  <si>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</si>
  <si>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</si>
  <si>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</si>
  <si>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</si>
  <si>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</si>
  <si>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</si>
  <si>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</si>
  <si>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</si>
  <si>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</si>
  <si>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</si>
  <si>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</si>
  <si>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</si>
  <si>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</si>
  <si>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</si>
  <si>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</si>
  <si>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</si>
  <si>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</si>
  <si>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</si>
  <si>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</si>
  <si>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</si>
  <si>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</si>
  <si>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</si>
  <si>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</si>
  <si>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</si>
  <si>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</si>
  <si>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</si>
  <si>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</si>
  <si>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</si>
  <si>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</si>
  <si>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</si>
  <si>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</si>
  <si>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</si>
  <si>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</si>
  <si>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</si>
  <si>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</si>
  <si>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</si>
  <si>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</si>
  <si>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</si>
  <si>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</si>
  <si>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</si>
  <si>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</si>
  <si>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</si>
  <si>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</si>
  <si>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</si>
  <si>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</si>
  <si>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</si>
  <si>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</si>
  <si>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</si>
  <si>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</si>
  <si>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</si>
  <si>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</si>
  <si>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</si>
  <si>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</si>
  <si>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</si>
  <si>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</si>
  <si>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</si>
  <si>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</si>
  <si>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</si>
  <si>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</si>
  <si>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</si>
  <si>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</si>
  <si>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</si>
  <si>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</si>
  <si>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</si>
  <si>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</si>
  <si>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</si>
  <si>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</si>
  <si>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</si>
  <si>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</si>
  <si>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</si>
  <si>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</si>
  <si>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</si>
  <si>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</si>
  <si>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</si>
  <si>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</si>
  <si>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</si>
  <si>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</si>
  <si>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</si>
  <si>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</si>
  <si>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</si>
  <si>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</si>
  <si>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</si>
  <si>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</si>
  <si>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</si>
  <si>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</si>
  <si>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</si>
  <si>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</si>
  <si>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</si>
  <si>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</si>
  <si>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</si>
  <si>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</si>
  <si>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</si>
  <si>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</si>
  <si>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</si>
  <si>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</si>
  <si>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</si>
  <si>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</si>
  <si>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</si>
  <si>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</si>
  <si>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</si>
  <si>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</si>
  <si>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</si>
  <si>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</si>
  <si>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</si>
  <si>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</si>
  <si>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</si>
  <si>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</si>
  <si>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</si>
  <si>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</si>
  <si>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</si>
  <si>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</si>
  <si>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</si>
  <si>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</si>
  <si>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</si>
  <si>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</si>
  <si>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</si>
  <si>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</si>
  <si>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</si>
  <si>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</si>
  <si>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</si>
  <si>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</si>
  <si>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</si>
  <si>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</si>
  <si>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</si>
  <si>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</si>
  <si>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</si>
  <si>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</si>
  <si>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</si>
  <si>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</si>
  <si>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</si>
  <si>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</si>
  <si>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</si>
  <si>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</si>
  <si>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</si>
  <si>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</si>
  <si>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</si>
  <si>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</si>
  <si>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</si>
  <si>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</si>
  <si>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</si>
  <si>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</si>
  <si>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</si>
  <si>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</si>
  <si>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</si>
  <si>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</si>
  <si>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</si>
  <si>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</si>
  <si>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</si>
  <si>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</si>
  <si>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</si>
  <si>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</si>
  <si>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</si>
  <si>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</si>
  <si>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</si>
  <si>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</si>
  <si>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</si>
  <si>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</si>
  <si>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</si>
  <si>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</si>
  <si>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</si>
  <si>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</si>
  <si>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</si>
  <si>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</si>
  <si>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</si>
  <si>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</si>
  <si>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</si>
  <si>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</si>
  <si>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</si>
  <si>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</si>
  <si>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</si>
  <si>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</si>
  <si>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</si>
  <si>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</si>
  <si>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</si>
  <si>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</si>
  <si>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</si>
  <si>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</si>
  <si>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</si>
  <si>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</si>
  <si>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</si>
  <si>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</si>
  <si>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</si>
  <si>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</si>
  <si>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</si>
  <si>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</si>
  <si>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</si>
  <si>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</si>
  <si>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</si>
  <si>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</si>
  <si>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</si>
  <si>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</si>
  <si>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</si>
  <si>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</si>
  <si>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</si>
  <si>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</si>
  <si>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</si>
  <si>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</si>
  <si>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</si>
  <si>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</si>
  <si>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</si>
  <si>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</si>
  <si>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</si>
  <si>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</si>
  <si>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</si>
  <si>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</si>
  <si>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</si>
  <si>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</si>
  <si>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</si>
  <si>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</si>
  <si>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</si>
  <si>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</si>
  <si>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</si>
  <si>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</si>
  <si>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</si>
  <si>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</si>
  <si>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</si>
  <si>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</si>
  <si>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</si>
  <si>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</si>
  <si>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</si>
  <si>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</si>
  <si>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</si>
  <si>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</si>
  <si>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</si>
  <si>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</si>
  <si>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</si>
  <si>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</si>
  <si>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</si>
  <si>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</si>
  <si>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</si>
  <si>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</si>
  <si>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</si>
  <si>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</si>
  <si>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</si>
  <si>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</si>
  <si>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</si>
  <si>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</si>
  <si>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</si>
  <si>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</si>
  <si>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</si>
  <si>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</si>
  <si>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</si>
  <si>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</si>
  <si>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</si>
  <si>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</si>
  <si>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</si>
  <si>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</si>
  <si>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</si>
  <si>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</si>
  <si>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</si>
  <si>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</si>
  <si>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</si>
  <si>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</si>
  <si>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</si>
  <si>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</si>
  <si>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</si>
  <si>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</si>
  <si>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</si>
  <si>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</si>
  <si>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</si>
  <si>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</si>
  <si>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</si>
  <si>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</si>
  <si>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</si>
  <si>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</si>
  <si>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</si>
  <si>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</si>
  <si>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</si>
  <si>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</si>
  <si>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</si>
  <si>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</si>
  <si>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</si>
  <si>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</si>
  <si>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</si>
  <si>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</si>
  <si>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</si>
  <si>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</si>
  <si>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</si>
  <si>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</si>
  <si>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</si>
  <si>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</si>
  <si>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</si>
  <si>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</si>
  <si>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</si>
  <si>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</si>
  <si>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</si>
  <si>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</si>
  <si>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</si>
  <si>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</si>
  <si>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</si>
  <si>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</si>
  <si>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</si>
  <si>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</si>
  <si>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</si>
  <si>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</si>
  <si>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</si>
  <si>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</si>
  <si>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</si>
  <si>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</si>
  <si>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</si>
  <si>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</si>
  <si>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</si>
  <si>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</si>
  <si>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</si>
  <si>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</si>
  <si>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</si>
  <si>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</si>
  <si>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</si>
  <si>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</si>
  <si>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</si>
  <si>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</si>
  <si>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</si>
  <si>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</si>
  <si>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</si>
  <si>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</si>
  <si>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</si>
  <si>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</si>
  <si>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</si>
  <si>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</si>
  <si>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</si>
  <si>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</si>
  <si>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</si>
  <si>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</si>
  <si>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</si>
  <si>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</si>
  <si>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</si>
  <si>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</si>
  <si>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</si>
  <si>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</si>
  <si>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</si>
  <si>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</si>
  <si>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</si>
  <si>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</si>
  <si>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</si>
  <si>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</si>
  <si>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</si>
  <si>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</si>
  <si>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</si>
  <si>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</si>
  <si>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</si>
  <si>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</si>
  <si>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</si>
  <si>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</si>
  <si>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</si>
  <si>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</si>
  <si>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</si>
  <si>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</si>
  <si>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</si>
  <si>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</si>
  <si>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</si>
  <si>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</si>
  <si>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</si>
  <si>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</si>
  <si>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</si>
  <si>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</si>
  <si>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</si>
  <si>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</si>
  <si>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</si>
  <si>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</si>
  <si>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</si>
  <si>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</si>
  <si>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</si>
  <si>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</si>
  <si>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</si>
  <si>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</si>
  <si>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</si>
  <si>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</si>
  <si>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</si>
  <si>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</si>
  <si>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</si>
  <si>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</si>
  <si>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</si>
  <si>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</si>
  <si>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</si>
  <si>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</si>
  <si>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</si>
  <si>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</si>
  <si>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</si>
  <si>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</si>
  <si>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</si>
  <si>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</si>
  <si>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</si>
  <si>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</si>
  <si>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</si>
  <si>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</si>
  <si>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</si>
  <si>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</si>
  <si>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</si>
  <si>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</si>
  <si>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</si>
  <si>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</si>
  <si>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</si>
  <si>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</si>
  <si>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</si>
  <si>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</si>
  <si>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</si>
  <si>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</si>
  <si>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</si>
  <si>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</si>
  <si>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</si>
  <si>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</si>
  <si>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</si>
  <si>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</si>
  <si>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</si>
  <si>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</si>
  <si>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</si>
  <si>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</si>
  <si>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</si>
  <si>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</si>
  <si>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</si>
  <si>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</si>
  <si>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</si>
  <si>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</si>
  <si>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</si>
  <si>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</si>
  <si>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</si>
  <si>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</si>
  <si>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</si>
  <si>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</si>
  <si>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</si>
  <si>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</si>
  <si>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</si>
  <si>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</si>
  <si>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</si>
  <si>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</si>
  <si>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</si>
  <si>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</si>
  <si>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</si>
  <si>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</si>
  <si>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</si>
  <si>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</si>
  <si>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</si>
  <si>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</si>
  <si>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</si>
  <si>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</si>
  <si>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</si>
  <si>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</si>
  <si>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</si>
  <si>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</si>
  <si>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</si>
  <si>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</si>
  <si>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</si>
  <si>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</si>
  <si>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</si>
  <si>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</si>
  <si>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</si>
  <si>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</si>
  <si>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</si>
  <si>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</si>
  <si>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</si>
  <si>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</si>
  <si>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</si>
  <si>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</si>
  <si>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</si>
  <si>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</si>
  <si>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</si>
  <si>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</si>
  <si>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</si>
  <si>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</si>
  <si>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</si>
  <si>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</si>
  <si>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</si>
  <si>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</si>
  <si>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</si>
  <si>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</si>
  <si>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</si>
  <si>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</si>
  <si>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</si>
  <si>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</si>
  <si>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</si>
  <si>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</si>
  <si>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</si>
  <si>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</si>
  <si>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</si>
  <si>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</si>
  <si>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</si>
  <si>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</si>
  <si>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</si>
  <si>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</si>
  <si>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</si>
  <si>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</si>
  <si>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</si>
  <si>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</si>
  <si>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</si>
  <si>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</si>
  <si>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</si>
  <si>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</si>
  <si>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</si>
  <si>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</si>
  <si>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</si>
  <si>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</si>
  <si>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</si>
  <si>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</si>
  <si>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</si>
  <si>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</si>
  <si>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</si>
  <si>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</si>
  <si>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</si>
  <si>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</si>
  <si>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</si>
  <si>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</si>
  <si>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</si>
  <si>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</si>
  <si>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</si>
  <si>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</si>
  <si>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</si>
  <si>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</si>
  <si>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</si>
  <si>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</si>
  <si>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</si>
  <si>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</si>
  <si>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</si>
  <si>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</si>
  <si>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</si>
  <si>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</si>
  <si>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</si>
  <si>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</si>
  <si>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</si>
  <si>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</si>
  <si>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</si>
  <si>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</si>
  <si>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</si>
  <si>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</si>
  <si>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</si>
  <si>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</si>
  <si>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</si>
  <si>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</si>
  <si>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</si>
  <si>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</si>
  <si>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</si>
  <si>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</si>
  <si>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</si>
  <si>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</si>
  <si>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</si>
  <si>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</si>
  <si>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</si>
  <si>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</si>
  <si>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</si>
  <si>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</si>
  <si>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</si>
  <si>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</si>
  <si>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</si>
  <si>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</si>
  <si>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</si>
  <si>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</si>
  <si>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</si>
  <si>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</si>
  <si>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</si>
  <si>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</si>
  <si>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</si>
  <si>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</si>
  <si>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</si>
  <si>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</si>
  <si>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</si>
  <si>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</si>
  <si>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</si>
  <si>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</si>
  <si>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</si>
  <si>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</si>
  <si>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</si>
  <si>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</si>
  <si>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</si>
  <si>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</si>
  <si>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</si>
  <si>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</si>
  <si>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</si>
  <si>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</si>
  <si>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</si>
  <si>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</si>
  <si>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</si>
  <si>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</si>
  <si>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</si>
  <si>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</si>
  <si>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</si>
  <si>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</si>
  <si>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</si>
  <si>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</si>
  <si>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</si>
  <si>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</si>
  <si>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</si>
  <si>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</si>
  <si>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</si>
  <si>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</si>
  <si>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</si>
  <si>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</si>
  <si>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</si>
  <si>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</si>
  <si>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</si>
  <si>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</si>
  <si>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</si>
  <si>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</si>
  <si>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</si>
  <si>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</si>
  <si>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</si>
  <si>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</si>
  <si>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</si>
  <si>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</si>
  <si>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</si>
  <si>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</si>
  <si>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</si>
  <si>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</si>
  <si>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</si>
  <si>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</si>
  <si>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</si>
  <si>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</si>
  <si>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</si>
  <si>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</si>
  <si>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</si>
  <si>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</si>
  <si>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</si>
  <si>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</si>
  <si>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</si>
  <si>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</si>
  <si>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</si>
  <si>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</si>
  <si>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</si>
  <si>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</si>
  <si>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</si>
  <si>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</si>
  <si>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</si>
  <si>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</si>
  <si>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</si>
  <si>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</si>
  <si>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</si>
  <si>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</si>
  <si>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</si>
  <si>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</si>
  <si>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</si>
  <si>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</si>
  <si>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</si>
  <si>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</si>
  <si>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</si>
  <si>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</si>
  <si>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</si>
  <si>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</si>
  <si>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</si>
  <si>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</si>
  <si>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</si>
  <si>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</si>
  <si>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</si>
  <si>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</si>
  <si>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</si>
  <si>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</si>
  <si>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</si>
  <si>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</si>
  <si>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</si>
  <si>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</si>
  <si>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</si>
  <si>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</si>
  <si>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</si>
  <si>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</si>
  <si>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</si>
  <si>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</si>
  <si>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</si>
  <si>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</si>
  <si>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</si>
  <si>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</si>
  <si>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</si>
  <si>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</si>
  <si>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</si>
  <si>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</si>
  <si>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</si>
  <si>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</si>
  <si>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</si>
  <si>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</si>
  <si>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</si>
  <si>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</si>
  <si>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</si>
  <si>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</si>
  <si>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</si>
  <si>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</si>
  <si>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</si>
  <si>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</si>
  <si>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</si>
  <si>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</si>
  <si>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</si>
  <si>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</si>
  <si>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</si>
  <si>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</si>
  <si>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</si>
  <si>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</si>
  <si>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</si>
  <si>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</si>
  <si>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</si>
  <si>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</si>
  <si>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</si>
  <si>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</si>
  <si>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</si>
  <si>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</si>
  <si>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</si>
  <si>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</si>
  <si>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</si>
  <si>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</si>
  <si>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</si>
  <si>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</si>
  <si>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</si>
  <si>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</si>
  <si>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</si>
  <si>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</si>
  <si>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</si>
  <si>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</si>
  <si>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</si>
  <si>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</si>
  <si>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</si>
  <si>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</si>
  <si>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</si>
  <si>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</si>
  <si>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</si>
  <si>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</si>
  <si>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</si>
  <si>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</si>
  <si>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</si>
  <si>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</si>
  <si>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</si>
  <si>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</si>
  <si>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</si>
  <si>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</si>
  <si>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</si>
  <si>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</si>
  <si>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</si>
  <si>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</si>
  <si>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</si>
  <si>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</si>
  <si>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</si>
  <si>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</si>
  <si>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</si>
  <si>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</si>
  <si>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</si>
  <si>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</si>
  <si>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</si>
  <si>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</si>
  <si>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</si>
  <si>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</si>
  <si>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</si>
  <si>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</si>
  <si>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</si>
  <si>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</si>
  <si>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</si>
  <si>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</si>
  <si>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</si>
  <si>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</si>
  <si>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</si>
  <si>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</si>
  <si>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</si>
  <si>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</si>
  <si>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</si>
  <si>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</si>
  <si>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</si>
  <si>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</si>
  <si>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</si>
  <si>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</si>
  <si>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</si>
  <si>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</si>
  <si>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</si>
  <si>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</si>
  <si>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</si>
  <si>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</si>
  <si>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</si>
  <si>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</si>
  <si>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</si>
  <si>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</si>
  <si>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</si>
  <si>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</si>
  <si>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</si>
  <si>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</si>
  <si>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</si>
  <si>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</si>
  <si>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</si>
  <si>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</si>
  <si>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</si>
  <si>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</si>
  <si>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</si>
  <si>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</si>
  <si>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</si>
  <si>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</si>
  <si>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</si>
  <si>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</si>
  <si>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</si>
  <si>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</si>
  <si>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</si>
  <si>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</si>
  <si>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</si>
  <si>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</si>
  <si>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</si>
  <si>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</si>
  <si>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</si>
  <si>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</si>
  <si>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</si>
  <si>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</si>
  <si>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</si>
  <si>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</si>
  <si>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</si>
  <si>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</si>
  <si>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</si>
  <si>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</si>
  <si>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</si>
  <si>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</si>
  <si>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</si>
  <si>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</si>
  <si>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</si>
  <si>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</si>
  <si>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</si>
  <si>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</si>
  <si>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</si>
  <si>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</si>
  <si>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</si>
  <si>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</si>
  <si>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</si>
  <si>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</si>
  <si>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</si>
  <si>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</si>
  <si>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</si>
  <si>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</si>
  <si>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</si>
  <si>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</si>
  <si>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</si>
  <si>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</si>
  <si>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</si>
  <si>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</si>
  <si>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</si>
  <si>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</si>
  <si>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</si>
  <si>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</si>
  <si>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</si>
  <si>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</si>
  <si>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</si>
  <si>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</si>
  <si>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</si>
  <si>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</si>
  <si>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</si>
  <si>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</si>
  <si>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</si>
  <si>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</si>
  <si>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</si>
  <si>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</si>
  <si>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</si>
  <si>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</si>
  <si>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</si>
  <si>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</si>
  <si>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</si>
  <si>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</si>
  <si>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</si>
  <si>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</si>
  <si>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</si>
  <si>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</si>
  <si>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</si>
  <si>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</si>
  <si>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</si>
  <si>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</si>
  <si>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</si>
  <si>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</si>
  <si>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</si>
  <si>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</si>
  <si>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</si>
  <si>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</si>
  <si>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</si>
  <si>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</si>
  <si>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</si>
  <si>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</si>
  <si>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</si>
  <si>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</si>
  <si>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</si>
  <si>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</si>
  <si>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</si>
  <si>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</si>
  <si>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</si>
  <si>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</si>
  <si>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</si>
  <si>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</si>
  <si>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</si>
  <si>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</si>
  <si>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</si>
  <si>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</si>
  <si>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</si>
  <si>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</si>
  <si>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</si>
  <si>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</si>
  <si>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</si>
  <si>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</si>
  <si>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</si>
  <si>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</si>
  <si>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</si>
  <si>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</si>
  <si>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</si>
  <si>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</si>
  <si>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</si>
  <si>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</si>
  <si>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</si>
  <si>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</si>
  <si>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</si>
  <si>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</si>
  <si>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</si>
  <si>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</si>
  <si>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</si>
  <si>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</si>
  <si>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</si>
  <si>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</si>
  <si>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</si>
  <si>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</si>
  <si>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</si>
  <si>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</si>
  <si>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</si>
  <si>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</si>
  <si>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</si>
  <si>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</si>
  <si>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</si>
  <si>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</si>
  <si>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</si>
  <si>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</si>
  <si>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</si>
  <si>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</si>
  <si>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</si>
  <si>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</si>
  <si>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</si>
  <si>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</si>
  <si>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</si>
  <si>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</si>
  <si>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</si>
  <si>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</si>
  <si>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</si>
  <si>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</si>
  <si>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</si>
  <si>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</si>
  <si>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</si>
  <si>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</si>
  <si>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</si>
  <si>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</si>
  <si>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</si>
  <si>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</si>
  <si>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</si>
  <si>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</si>
  <si>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</si>
  <si>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</si>
  <si>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</si>
  <si>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</si>
  <si>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</si>
  <si>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</si>
  <si>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</si>
  <si>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</si>
  <si>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</si>
  <si>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</si>
  <si>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</si>
  <si>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</si>
  <si>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</si>
  <si>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</si>
  <si>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</si>
  <si>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</si>
  <si>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</si>
  <si>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</si>
  <si>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</si>
  <si>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</si>
  <si>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</si>
  <si>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</si>
  <si>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</si>
  <si>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</si>
  <si>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</si>
  <si>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</si>
  <si>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</si>
  <si>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</si>
  <si>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</si>
  <si>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</si>
  <si>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</si>
  <si>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</si>
  <si>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</si>
  <si>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</si>
  <si>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</si>
  <si>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</si>
  <si>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</si>
  <si>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</si>
  <si>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</si>
  <si>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</si>
  <si>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</si>
  <si>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</si>
  <si>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</si>
  <si>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</si>
  <si>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</si>
  <si>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</si>
  <si>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</si>
  <si>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</si>
  <si>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</si>
  <si>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</si>
  <si>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</si>
  <si>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</si>
  <si>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</si>
  <si>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</si>
  <si>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</si>
  <si>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</si>
  <si>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</si>
  <si>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</si>
  <si>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</si>
  <si>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</si>
  <si>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</si>
  <si>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</si>
  <si>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</si>
  <si>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</si>
  <si>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</si>
  <si>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</si>
  <si>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</si>
  <si>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</si>
  <si>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</si>
  <si>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</si>
  <si>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</si>
  <si>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</si>
  <si>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</si>
  <si>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</si>
  <si>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</si>
  <si>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</si>
  <si>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</si>
  <si>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</si>
  <si>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</si>
  <si>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</si>
  <si>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</si>
  <si>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</si>
  <si>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</si>
  <si>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</si>
  <si>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</si>
  <si>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</si>
  <si>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</si>
  <si>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</si>
  <si>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</si>
  <si>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</si>
  <si>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</si>
  <si>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</si>
  <si>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</si>
  <si>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</si>
  <si>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</si>
  <si>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</si>
  <si>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</si>
  <si>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</si>
  <si>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</si>
  <si>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</si>
  <si>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</si>
  <si>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</si>
  <si>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</si>
  <si>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</si>
  <si>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</si>
  <si>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</si>
  <si>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</si>
  <si>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</si>
  <si>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</si>
  <si>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</si>
  <si>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</si>
  <si>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</si>
  <si>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</si>
  <si>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</si>
  <si>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</si>
  <si>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</si>
  <si>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</si>
  <si>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</si>
  <si>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</si>
  <si>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</si>
  <si>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</si>
  <si>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</si>
  <si>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</si>
  <si>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</si>
  <si>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</si>
  <si>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</si>
  <si>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</si>
  <si>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</si>
  <si>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</si>
  <si>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</si>
  <si>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</si>
  <si>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</si>
  <si>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</si>
  <si>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</si>
  <si>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</si>
  <si>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</si>
  <si>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</si>
  <si>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</si>
  <si>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</si>
  <si>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</si>
  <si>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</si>
  <si>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</si>
  <si>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</si>
  <si>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</si>
  <si>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</si>
  <si>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</si>
  <si>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</si>
  <si>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</si>
  <si>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</si>
  <si>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</si>
  <si>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</si>
  <si>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</si>
  <si>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</si>
  <si>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</si>
  <si>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</si>
  <si>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</si>
  <si>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</si>
  <si>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</si>
  <si>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</si>
  <si>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</si>
  <si>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</si>
  <si>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</si>
  <si>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</si>
  <si>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</si>
  <si>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</si>
  <si>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</si>
  <si>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</si>
  <si>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</si>
  <si>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</si>
  <si>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</si>
  <si>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</si>
  <si>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</si>
  <si>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</si>
  <si>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</si>
  <si>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</si>
  <si>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</si>
  <si>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</si>
  <si>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</si>
  <si>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</si>
  <si>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</si>
  <si>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</si>
  <si>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</si>
  <si>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</si>
  <si>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</si>
  <si>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</si>
  <si>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</si>
  <si>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</si>
  <si>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</si>
  <si>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</si>
  <si>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</si>
  <si>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</si>
  <si>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</si>
  <si>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</si>
  <si>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</si>
  <si>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</si>
  <si>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</si>
  <si>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</si>
  <si>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</si>
  <si>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</si>
  <si>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</si>
  <si>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</si>
  <si>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</si>
  <si>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</si>
  <si>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</si>
  <si>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</si>
  <si>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</si>
  <si>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</si>
  <si>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</si>
  <si>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</si>
  <si>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</si>
  <si>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</si>
  <si>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</si>
  <si>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</si>
  <si>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</si>
  <si>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</si>
  <si>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</si>
  <si>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</si>
  <si>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</si>
  <si>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</si>
  <si>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</si>
  <si>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</si>
  <si>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</si>
  <si>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</si>
  <si>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</si>
  <si>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</si>
  <si>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</si>
  <si>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</si>
  <si>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</si>
  <si>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</si>
  <si>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</si>
  <si>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</si>
  <si>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</si>
  <si>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</si>
  <si>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</si>
  <si>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</si>
  <si>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</si>
  <si>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</si>
  <si>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</si>
  <si>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</si>
  <si>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</si>
  <si>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</si>
  <si>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</si>
  <si>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</si>
  <si>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</si>
  <si>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</si>
  <si>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</si>
  <si>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</si>
  <si>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</si>
  <si>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</si>
  <si>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</si>
  <si>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</si>
  <si>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</si>
  <si>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</si>
  <si>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</si>
  <si>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</si>
  <si>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</si>
  <si>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</si>
  <si>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</si>
  <si>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</si>
  <si>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</si>
  <si>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</si>
  <si>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</si>
  <si>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</si>
  <si>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</si>
  <si>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</si>
  <si>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</si>
  <si>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</si>
  <si>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</si>
  <si>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</si>
  <si>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</si>
  <si>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</si>
  <si>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</si>
  <si>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</si>
  <si>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</si>
  <si>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</si>
  <si>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</si>
  <si>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</si>
  <si>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</si>
  <si>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</si>
  <si>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</si>
  <si>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</si>
  <si>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</si>
  <si>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</si>
  <si>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</si>
  <si>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</si>
  <si>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</si>
  <si>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</si>
  <si>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</si>
  <si>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</si>
  <si>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</si>
  <si>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</si>
  <si>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</si>
  <si>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</si>
  <si>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</si>
  <si>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</si>
  <si>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</si>
  <si>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</si>
  <si>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</si>
  <si>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</si>
  <si>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</si>
  <si>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</si>
  <si>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</si>
  <si>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</si>
  <si>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</si>
  <si>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</si>
  <si>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</si>
  <si>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</si>
  <si>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</si>
  <si>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</si>
  <si>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</si>
  <si>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</si>
  <si>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</si>
  <si>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</si>
  <si>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</si>
  <si>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</si>
  <si>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</si>
  <si>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</si>
  <si>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</si>
  <si>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</si>
  <si>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</si>
  <si>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</si>
  <si>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</si>
  <si>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</si>
  <si>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</si>
  <si>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</si>
  <si>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</si>
  <si>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</si>
  <si>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</si>
  <si>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</si>
  <si>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</si>
  <si>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</si>
  <si>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</si>
  <si>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</si>
  <si>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</si>
  <si>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</si>
  <si>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</si>
  <si>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</si>
  <si>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</si>
  <si>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</si>
  <si>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</si>
  <si>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</si>
  <si>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</si>
  <si>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</si>
  <si>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</si>
  <si>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</si>
  <si>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</si>
  <si>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</si>
  <si>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</si>
  <si>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</si>
  <si>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</si>
  <si>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</si>
  <si>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</si>
  <si>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</si>
  <si>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</si>
  <si>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</si>
  <si>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</si>
  <si>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</si>
  <si>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</si>
  <si>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</si>
  <si>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</si>
  <si>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</si>
  <si>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</si>
  <si>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</si>
  <si>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</si>
  <si>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</si>
  <si>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</si>
  <si>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</si>
  <si>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</si>
  <si>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</si>
  <si>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</si>
  <si>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</si>
  <si>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</si>
  <si>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</si>
  <si>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</si>
  <si>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</si>
  <si>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</si>
  <si>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</si>
  <si>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</si>
  <si>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</si>
  <si>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</si>
  <si>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</si>
  <si>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</si>
  <si>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</si>
  <si>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</si>
  <si>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</si>
  <si>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</si>
  <si>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</si>
  <si>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</si>
  <si>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</si>
  <si>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</si>
  <si>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</si>
  <si>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</si>
  <si>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</si>
  <si>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</si>
  <si>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</si>
  <si>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</si>
  <si>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</si>
  <si>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</si>
  <si>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</si>
  <si>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</si>
  <si>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</si>
  <si>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</si>
  <si>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</si>
  <si>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</si>
  <si>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</si>
  <si>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</si>
  <si>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</si>
  <si>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</si>
  <si>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</si>
  <si>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</si>
  <si>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</si>
  <si>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</si>
  <si>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</si>
  <si>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</si>
  <si>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</si>
  <si>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</si>
  <si>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</si>
  <si>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</si>
  <si>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</si>
  <si>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</si>
  <si>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</si>
  <si>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</si>
  <si>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</si>
  <si>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</si>
  <si>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</si>
  <si>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</si>
  <si>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</si>
  <si>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</si>
  <si>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</si>
  <si>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</si>
  <si>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</si>
  <si>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</si>
  <si>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</si>
  <si>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</si>
  <si>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</si>
  <si>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</si>
  <si>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</si>
  <si>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</si>
  <si>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</si>
  <si>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</si>
  <si>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</si>
  <si>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</si>
  <si>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</si>
  <si>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</si>
  <si>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</si>
  <si>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</si>
  <si>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</si>
  <si>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</si>
  <si>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</si>
  <si>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</si>
  <si>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</si>
  <si>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</si>
  <si>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</si>
  <si>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</si>
  <si>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</si>
  <si>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</si>
  <si>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</si>
  <si>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</si>
  <si>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</si>
  <si>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</si>
  <si>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</si>
  <si>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</si>
  <si>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</si>
  <si>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</si>
  <si>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</si>
  <si>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</si>
  <si>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</si>
  <si>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</si>
  <si>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</si>
  <si>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</si>
  <si>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</si>
  <si>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</si>
  <si>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</si>
  <si>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</si>
  <si>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</si>
  <si>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</si>
  <si>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</si>
  <si>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</si>
  <si>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</si>
  <si>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</si>
  <si>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</si>
  <si>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</si>
  <si>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</si>
  <si>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</si>
  <si>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</si>
  <si>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</si>
  <si>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</si>
  <si>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</si>
  <si>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</si>
  <si>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</si>
  <si>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</si>
  <si>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</si>
  <si>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</si>
  <si>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</si>
  <si>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</si>
  <si>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</si>
  <si>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</si>
  <si>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</si>
  <si>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</si>
  <si>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</si>
  <si>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</si>
  <si>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</si>
  <si>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</si>
  <si>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</si>
  <si>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</si>
  <si>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</si>
  <si>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</si>
  <si>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</si>
  <si>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</si>
  <si>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</si>
  <si>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</si>
  <si>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</si>
  <si>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</si>
  <si>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</si>
  <si>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</si>
  <si>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</si>
  <si>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</si>
  <si>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</si>
  <si>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</si>
  <si>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</si>
  <si>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</si>
  <si>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</si>
  <si>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</si>
  <si>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</si>
  <si>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</si>
  <si>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</si>
  <si>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</si>
  <si>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</si>
  <si>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</si>
  <si>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</si>
  <si>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</si>
  <si>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</si>
  <si>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</si>
  <si>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</si>
  <si>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</si>
  <si>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</si>
  <si>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</si>
  <si>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</si>
  <si>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</si>
  <si>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</si>
  <si>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</si>
  <si>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</si>
  <si>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</si>
  <si>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</si>
  <si>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</si>
  <si>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</si>
  <si>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</si>
  <si>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</si>
  <si>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</si>
  <si>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</si>
  <si>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</si>
  <si>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</si>
  <si>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</si>
  <si>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</si>
  <si>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</si>
  <si>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</si>
  <si>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</si>
  <si>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</si>
  <si>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</si>
  <si>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</si>
  <si>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</si>
  <si>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</si>
  <si>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</si>
  <si>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</si>
  <si>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</si>
  <si>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</si>
  <si>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</si>
  <si>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</si>
  <si>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</si>
  <si>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</si>
  <si>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</si>
  <si>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</si>
  <si>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</si>
  <si>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</si>
  <si>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</si>
  <si>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</si>
  <si>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</si>
  <si>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</si>
  <si>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</si>
  <si>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</si>
  <si>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</si>
  <si>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</si>
  <si>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</si>
  <si>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</si>
  <si>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</si>
  <si>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</si>
  <si>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</si>
  <si>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</si>
  <si>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</si>
  <si>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</si>
  <si>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</si>
  <si>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</si>
  <si>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</si>
  <si>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</si>
  <si>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</si>
  <si>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</si>
  <si>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</si>
  <si>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</si>
  <si>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</si>
  <si>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</si>
  <si>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</si>
  <si>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</si>
  <si>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</si>
  <si>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</si>
  <si>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</si>
  <si>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</si>
  <si>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</si>
  <si>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</si>
  <si>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</si>
  <si>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</si>
  <si>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</si>
  <si>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</si>
  <si>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</si>
  <si>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</si>
  <si>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</si>
  <si>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</si>
  <si>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</si>
  <si>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</si>
  <si>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</si>
  <si>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</si>
  <si>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</si>
  <si>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</si>
  <si>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</si>
  <si>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</si>
  <si>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</si>
  <si>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</si>
  <si>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</si>
  <si>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</si>
  <si>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</si>
  <si>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</si>
  <si>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</si>
  <si>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</si>
  <si>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</si>
  <si>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</si>
  <si>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</si>
  <si>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</si>
  <si>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</si>
  <si>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</si>
  <si>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</si>
  <si>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</si>
  <si>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</si>
  <si>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</si>
  <si>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</si>
  <si>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</si>
  <si>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</si>
  <si>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</si>
  <si>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</si>
  <si>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</si>
  <si>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</si>
  <si>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</si>
  <si>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</si>
  <si>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</si>
  <si>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</si>
  <si>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</si>
  <si>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</si>
  <si>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</si>
  <si>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</si>
  <si>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</si>
  <si>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</si>
  <si>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</si>
  <si>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</si>
  <si>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</si>
  <si>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</si>
  <si>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</si>
  <si>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</si>
  <si>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</si>
  <si>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</si>
  <si>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</si>
  <si>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</si>
  <si>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</si>
  <si>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</si>
  <si>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</si>
  <si>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</si>
  <si>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</si>
  <si>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</si>
  <si>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</si>
  <si>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</si>
  <si>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</si>
  <si>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</si>
  <si>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</si>
  <si>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</si>
  <si>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</si>
  <si>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</si>
  <si>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</si>
  <si>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</si>
  <si>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</si>
  <si>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</si>
  <si>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</si>
  <si>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</si>
  <si>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</si>
  <si>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</si>
  <si>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</si>
  <si>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</si>
  <si>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</si>
  <si>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</si>
  <si>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</si>
  <si>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</si>
  <si>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</si>
  <si>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</si>
  <si>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</si>
  <si>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</si>
  <si>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</si>
  <si>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</si>
  <si>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</si>
  <si>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</si>
  <si>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</si>
  <si>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</si>
  <si>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</si>
  <si>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</si>
  <si>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</si>
  <si>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</si>
  <si>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</si>
  <si>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</si>
  <si>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</si>
  <si>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</si>
  <si>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</si>
  <si>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</si>
  <si>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</si>
  <si>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</si>
  <si>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</si>
  <si>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</si>
  <si>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</si>
  <si>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</si>
  <si>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</si>
  <si>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</si>
  <si>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</si>
  <si>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</si>
  <si>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</si>
  <si>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</si>
  <si>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</si>
  <si>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</si>
  <si>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</si>
  <si>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</si>
  <si>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</si>
  <si>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</si>
  <si>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</si>
  <si>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</si>
  <si>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</si>
  <si>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</si>
  <si>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</si>
  <si>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</si>
  <si>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</si>
  <si>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</si>
  <si>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</si>
  <si>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</si>
  <si>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</si>
  <si>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</si>
  <si>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</si>
  <si>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</si>
  <si>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</si>
  <si>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</si>
  <si>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</si>
  <si>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</si>
  <si>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</si>
  <si>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</si>
  <si>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</si>
  <si>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</si>
  <si>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</si>
  <si>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</si>
  <si>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</si>
  <si>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</si>
  <si>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</si>
  <si>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</si>
  <si>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</si>
  <si>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</si>
  <si>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</si>
  <si>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</si>
  <si>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</si>
  <si>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</si>
  <si>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</si>
  <si>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</si>
  <si>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</si>
  <si>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</si>
  <si>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</si>
  <si>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</si>
  <si>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</si>
  <si>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</si>
  <si>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</si>
  <si>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</si>
  <si>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</si>
  <si>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</si>
  <si>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</si>
  <si>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</si>
  <si>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</si>
  <si>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</si>
  <si>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</si>
  <si>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</si>
  <si>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</si>
  <si>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</si>
  <si>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</si>
  <si>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</si>
  <si>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</si>
  <si>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</si>
  <si>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</si>
  <si>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</si>
  <si>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</si>
  <si>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</si>
  <si>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</si>
  <si>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</si>
  <si>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</si>
  <si>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</si>
  <si>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</si>
  <si>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</si>
  <si>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</si>
  <si>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</si>
  <si>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</si>
  <si>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</si>
  <si>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</si>
  <si>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</si>
  <si>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</si>
  <si>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</si>
  <si>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</si>
  <si>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</si>
  <si>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</si>
  <si>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</si>
  <si>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</si>
  <si>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</si>
  <si>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</si>
  <si>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</si>
  <si>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</si>
  <si>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</si>
  <si>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</si>
  <si>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</si>
  <si>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</si>
  <si>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</si>
  <si>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</si>
  <si>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</si>
  <si>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</si>
  <si>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</si>
  <si>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</si>
  <si>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</si>
  <si>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</si>
  <si>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</si>
  <si>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</si>
  <si>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</si>
  <si>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</si>
  <si>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</si>
  <si>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</si>
  <si>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</si>
  <si>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</si>
  <si>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</si>
  <si>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</si>
  <si>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</si>
  <si>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</si>
  <si>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</si>
  <si>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</si>
  <si>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</si>
  <si>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</si>
  <si>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</si>
  <si>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</si>
  <si>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</si>
  <si>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</si>
  <si>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</si>
  <si>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</si>
  <si>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</si>
  <si>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</si>
  <si>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</si>
  <si>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</si>
  <si>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</si>
  <si>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</si>
  <si>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</si>
  <si>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</si>
  <si>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</si>
  <si>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</si>
  <si>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</si>
  <si>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</si>
  <si>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</si>
  <si>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</si>
  <si>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</si>
  <si>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</si>
  <si>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</si>
  <si>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</si>
  <si>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</si>
  <si>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</si>
  <si>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</si>
  <si>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</si>
  <si>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</si>
  <si>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</si>
  <si>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</si>
  <si>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</si>
  <si>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</si>
  <si>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</si>
  <si>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</si>
  <si>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</si>
  <si>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</si>
  <si>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</si>
  <si>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</si>
  <si>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</si>
  <si>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</si>
  <si>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</si>
  <si>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</si>
  <si>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</si>
  <si>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</si>
  <si>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</si>
  <si>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</si>
  <si>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</si>
  <si>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</si>
  <si>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</si>
  <si>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</si>
  <si>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</si>
  <si>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</si>
  <si>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</si>
  <si>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</si>
  <si>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</si>
  <si>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</si>
  <si>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</si>
  <si>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</si>
  <si>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</si>
  <si>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</si>
  <si>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</si>
  <si>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</si>
  <si>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</si>
  <si>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</si>
  <si>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</si>
  <si>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</si>
  <si>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</si>
  <si>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</si>
  <si>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</si>
  <si>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</si>
  <si>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</si>
  <si>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</si>
  <si>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</si>
  <si>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</si>
  <si>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</si>
  <si>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</si>
  <si>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</si>
  <si>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</si>
  <si>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</si>
  <si>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</si>
  <si>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</si>
  <si>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</si>
  <si>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</si>
  <si>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</si>
  <si>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</si>
  <si>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</si>
  <si>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</si>
  <si>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</si>
  <si>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</si>
  <si>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</si>
  <si>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</si>
  <si>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</si>
  <si>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</si>
  <si>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</si>
  <si>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</si>
  <si>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</si>
  <si>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</si>
  <si>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</si>
  <si>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</si>
  <si>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</si>
  <si>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</si>
  <si>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</si>
  <si>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</si>
  <si>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</si>
  <si>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</si>
  <si>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</si>
  <si>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</si>
  <si>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</si>
  <si>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</si>
  <si>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</si>
  <si>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</si>
  <si>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</si>
  <si>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</si>
  <si>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</si>
  <si>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</si>
  <si>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</si>
  <si>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</si>
  <si>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</si>
  <si>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</si>
  <si>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</si>
  <si>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</si>
  <si>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</si>
  <si>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</si>
  <si>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</si>
  <si>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</si>
  <si>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</si>
  <si>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</si>
  <si>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</si>
  <si>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</si>
  <si>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</si>
  <si>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</si>
  <si>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</si>
  <si>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</si>
  <si>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</si>
  <si>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</si>
  <si>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</si>
  <si>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</si>
  <si>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</si>
  <si>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</si>
  <si>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</si>
  <si>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</si>
  <si>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</si>
  <si>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</si>
  <si>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</si>
  <si>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</si>
  <si>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</si>
  <si>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</si>
  <si>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</si>
  <si>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</si>
  <si>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</si>
  <si>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</si>
  <si>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</si>
  <si>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</si>
  <si>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</si>
  <si>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</si>
  <si>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</si>
  <si>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</si>
  <si>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</si>
  <si>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</si>
  <si>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</si>
  <si>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</si>
  <si>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</si>
  <si>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</si>
  <si>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</si>
  <si>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</si>
  <si>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</si>
  <si>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</si>
  <si>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</si>
  <si>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</si>
  <si>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</si>
  <si>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</si>
  <si>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</si>
  <si>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</si>
  <si>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</si>
  <si>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</si>
  <si>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</si>
  <si>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</si>
  <si>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</si>
  <si>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</si>
  <si>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</si>
  <si>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</si>
  <si>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</si>
  <si>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</si>
  <si>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</si>
  <si>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</si>
  <si>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</si>
  <si>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</si>
  <si>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</si>
  <si>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</si>
  <si>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</si>
  <si>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</si>
  <si>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</si>
  <si>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</si>
  <si>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</si>
  <si>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</si>
  <si>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</si>
  <si>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</si>
  <si>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</si>
  <si>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</si>
  <si>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</si>
  <si>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</si>
  <si>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</si>
  <si>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</si>
  <si>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</si>
  <si>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</si>
  <si>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</si>
  <si>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</si>
  <si>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</si>
  <si>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</si>
  <si>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</si>
  <si>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</si>
  <si>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</si>
  <si>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</si>
  <si>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</si>
  <si>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</si>
  <si>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</si>
  <si>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</si>
  <si>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</si>
  <si>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</si>
  <si>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</si>
  <si>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</si>
  <si>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</si>
  <si>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</si>
  <si>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</si>
  <si>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</si>
  <si>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</si>
  <si>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</si>
  <si>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</si>
  <si>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</si>
  <si>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</si>
  <si>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</si>
  <si>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</si>
  <si>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</si>
  <si>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</si>
  <si>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</si>
  <si>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</si>
  <si>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</si>
  <si>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</si>
  <si>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</si>
  <si>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</si>
  <si>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</si>
  <si>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</si>
  <si>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</si>
  <si>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</si>
  <si>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</si>
  <si>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</si>
  <si>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</si>
  <si>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</si>
  <si>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</si>
  <si>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</si>
  <si>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</si>
  <si>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</si>
  <si>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</si>
  <si>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</si>
  <si>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</si>
  <si>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</si>
  <si>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</si>
  <si>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</si>
  <si>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</si>
  <si>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</si>
  <si>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</si>
  <si>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</si>
  <si>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</si>
  <si>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</si>
  <si>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</si>
  <si>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</si>
  <si>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</si>
  <si>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</si>
  <si>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</si>
  <si>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</si>
  <si>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</si>
  <si>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</si>
  <si>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</si>
  <si>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</si>
  <si>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</si>
  <si>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</si>
  <si>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</si>
  <si>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</si>
  <si>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</si>
  <si>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</si>
  <si>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</si>
  <si>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</si>
  <si>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</si>
  <si>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</si>
  <si>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</si>
  <si>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</si>
  <si>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</si>
  <si>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</si>
  <si>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</si>
  <si>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</si>
  <si>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</si>
  <si>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</si>
  <si>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</si>
  <si>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</si>
  <si>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</si>
  <si>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</si>
  <si>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</si>
  <si>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</si>
  <si>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</si>
  <si>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</si>
  <si>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</si>
  <si>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</si>
  <si>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</si>
  <si>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</si>
  <si>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</si>
  <si>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</si>
  <si>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</si>
  <si>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</si>
  <si>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</si>
  <si>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</si>
  <si>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</si>
  <si>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</si>
  <si>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</si>
  <si>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</si>
  <si>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</si>
  <si>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</si>
  <si>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</si>
  <si>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</si>
  <si>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</si>
  <si>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</si>
  <si>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</si>
  <si>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</si>
  <si>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</si>
  <si>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</si>
  <si>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</si>
  <si>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</si>
  <si>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</si>
  <si>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</si>
  <si>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</si>
  <si>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</si>
  <si>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</si>
  <si>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</si>
  <si>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</si>
  <si>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</si>
  <si>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</si>
  <si>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</si>
  <si>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</si>
  <si>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</si>
  <si>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</si>
  <si>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</si>
  <si>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</si>
  <si>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</si>
  <si>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</si>
  <si>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</si>
  <si>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</si>
  <si>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</si>
  <si>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</si>
  <si>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</si>
  <si>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</si>
  <si>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</si>
  <si>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</si>
  <si>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</si>
  <si>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</si>
  <si>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</si>
  <si>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</si>
  <si>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</si>
  <si>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</si>
  <si>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</si>
  <si>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</si>
  <si>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</si>
  <si>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</si>
  <si>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</si>
  <si>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</si>
  <si>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</si>
  <si>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</si>
  <si>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</si>
  <si>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</si>
  <si>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</si>
  <si>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</si>
  <si>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</si>
  <si>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</si>
  <si>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</si>
  <si>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</si>
  <si>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</si>
  <si>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</si>
  <si>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</si>
  <si>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</si>
  <si>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</si>
  <si>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</si>
  <si>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</si>
  <si>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</si>
  <si>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</si>
  <si>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</si>
  <si>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</si>
  <si>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</si>
  <si>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</si>
  <si>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</si>
  <si>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</si>
  <si>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</si>
  <si>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</si>
  <si>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</si>
  <si>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</si>
  <si>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</si>
  <si>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</si>
  <si>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</si>
  <si>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</si>
  <si>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</si>
  <si>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</si>
  <si>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</si>
  <si>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</si>
  <si>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</si>
  <si>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</si>
  <si>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</si>
  <si>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</si>
  <si>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</si>
  <si>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</si>
  <si>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</si>
  <si>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</si>
  <si>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</si>
  <si>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</si>
  <si>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</si>
  <si>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</si>
  <si>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</si>
  <si>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</si>
  <si>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</si>
  <si>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</si>
  <si>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</si>
  <si>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</si>
  <si>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</si>
  <si>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</si>
  <si>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</si>
  <si>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</si>
  <si>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</si>
  <si>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</si>
  <si>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</si>
  <si>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</si>
  <si>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</si>
  <si>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</si>
  <si>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</si>
  <si>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</si>
  <si>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</si>
  <si>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</si>
  <si>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</si>
  <si>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</si>
  <si>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</si>
  <si>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</si>
  <si>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</si>
  <si>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</si>
  <si>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</si>
  <si>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</si>
  <si>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</si>
  <si>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</si>
  <si>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</si>
  <si>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</si>
  <si>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</si>
  <si>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</si>
  <si>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</si>
  <si>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</si>
  <si>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</si>
  <si>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</si>
  <si>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</si>
  <si>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</si>
  <si>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</si>
  <si>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</si>
  <si>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</si>
  <si>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</si>
  <si>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</si>
  <si>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</si>
  <si>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</si>
  <si>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</si>
  <si>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</si>
  <si>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</si>
  <si>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</si>
  <si>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</si>
  <si>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</si>
  <si>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</si>
  <si>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</si>
  <si>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</si>
  <si>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</si>
  <si>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</si>
  <si>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</si>
  <si>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</si>
  <si>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</si>
  <si>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</si>
  <si>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</si>
  <si>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</si>
  <si>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</si>
  <si>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</si>
  <si>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</si>
  <si>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</si>
  <si>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</si>
  <si>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</si>
  <si>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</si>
  <si>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</si>
  <si>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</si>
  <si>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</si>
  <si>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</si>
  <si>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</si>
  <si>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</si>
  <si>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</si>
  <si>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</si>
  <si>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</si>
  <si>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</si>
  <si>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</si>
  <si>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</si>
  <si>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</si>
  <si>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</si>
  <si>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</si>
  <si>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</si>
  <si>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</si>
  <si>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</si>
  <si>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</si>
  <si>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</si>
  <si>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</si>
  <si>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</si>
  <si>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</si>
  <si>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</si>
  <si>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</si>
  <si>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</si>
  <si>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</si>
  <si>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</si>
  <si>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</si>
  <si>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</si>
  <si>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</si>
  <si>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</si>
  <si>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</si>
  <si>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</si>
  <si>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</si>
  <si>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</si>
  <si>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</si>
  <si>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</si>
  <si>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</si>
  <si>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</si>
  <si>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</si>
  <si>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</si>
  <si>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</si>
  <si>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</si>
  <si>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</si>
  <si>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</si>
  <si>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</si>
  <si>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</si>
  <si>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</si>
  <si>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</si>
  <si>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</si>
  <si>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</si>
  <si>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</si>
  <si>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</si>
  <si>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</si>
  <si>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</si>
  <si>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</si>
  <si>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</si>
  <si>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</si>
  <si>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</si>
  <si>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</si>
  <si>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</si>
  <si>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</si>
  <si>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</si>
  <si>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</si>
  <si>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</si>
  <si>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</si>
  <si>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</si>
  <si>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</si>
  <si>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</si>
  <si>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</si>
  <si>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</si>
  <si>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</si>
  <si>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</si>
  <si>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</si>
  <si>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</si>
  <si>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</si>
  <si>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</si>
  <si>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</si>
  <si>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</si>
  <si>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</si>
  <si>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</si>
  <si>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</si>
  <si>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</si>
  <si>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</si>
  <si>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</si>
  <si>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</si>
  <si>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</si>
  <si>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</si>
  <si>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</si>
  <si>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</si>
  <si>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</si>
  <si>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</si>
  <si>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</si>
  <si>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</si>
  <si>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</si>
  <si>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</si>
  <si>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</si>
  <si>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</si>
  <si>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</si>
  <si>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</si>
  <si>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</si>
  <si>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</si>
  <si>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</si>
  <si>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</si>
  <si>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</si>
  <si>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</si>
  <si>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</si>
  <si>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</si>
  <si>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</si>
  <si>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</si>
  <si>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</si>
  <si>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</si>
  <si>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</si>
  <si>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</si>
  <si>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</si>
  <si>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</si>
  <si>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</si>
  <si>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</si>
  <si>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</si>
  <si>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</si>
  <si>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</si>
  <si>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</si>
  <si>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</si>
  <si>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</si>
  <si>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</si>
  <si>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</si>
  <si>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</si>
  <si>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</si>
  <si>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</si>
  <si>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</si>
  <si>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</si>
  <si>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</si>
  <si>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</si>
  <si>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</si>
  <si>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</si>
  <si>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</si>
  <si>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</si>
  <si>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</si>
  <si>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</si>
  <si>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</si>
  <si>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</si>
  <si>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</si>
  <si>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</si>
  <si>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</si>
  <si>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</si>
  <si>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</si>
  <si>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</si>
  <si>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</si>
  <si>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</si>
  <si>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</si>
  <si>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</si>
  <si>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</si>
  <si>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</si>
  <si>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</si>
  <si>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</si>
  <si>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</si>
  <si>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</si>
  <si>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</si>
  <si>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</si>
  <si>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</si>
  <si>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</si>
  <si>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</si>
  <si>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</si>
  <si>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</si>
  <si>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</si>
  <si>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</si>
  <si>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</si>
  <si>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</si>
  <si>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</si>
  <si>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</si>
  <si>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</si>
  <si>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</si>
  <si>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</si>
  <si>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</si>
  <si>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</si>
  <si>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</si>
  <si>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</si>
  <si>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</si>
  <si>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</si>
  <si>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</si>
  <si>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</si>
  <si>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</si>
  <si>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</si>
  <si>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</si>
  <si>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</si>
  <si>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</si>
  <si>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</si>
  <si>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</si>
  <si>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</si>
  <si>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</si>
  <si>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</si>
  <si>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</si>
  <si>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</si>
  <si>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</si>
  <si>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</si>
  <si>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</si>
  <si>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</si>
  <si>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</si>
  <si>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</si>
  <si>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</si>
  <si>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</si>
  <si>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</si>
  <si>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</si>
  <si>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</si>
  <si>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</si>
  <si>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</si>
  <si>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</si>
  <si>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</si>
  <si>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</si>
  <si>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</si>
  <si>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</si>
  <si>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</si>
  <si>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</si>
  <si>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</si>
  <si>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</si>
  <si>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</si>
  <si>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</si>
  <si>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</si>
  <si>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</si>
  <si>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</si>
  <si>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</si>
  <si>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</si>
  <si>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</si>
  <si>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</si>
  <si>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</si>
  <si>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</si>
  <si>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</si>
  <si>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</si>
  <si>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</si>
  <si>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</si>
  <si>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</si>
  <si>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</si>
  <si>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</si>
  <si>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</si>
  <si>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</si>
  <si>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</si>
  <si>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</si>
  <si>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</si>
  <si>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</si>
  <si>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</si>
  <si>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</si>
  <si>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</si>
  <si>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</si>
  <si>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</si>
  <si>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</si>
  <si>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</si>
  <si>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</si>
  <si>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</si>
  <si>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</si>
  <si>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</si>
  <si>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</si>
  <si>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</si>
  <si>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</si>
  <si>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</si>
  <si>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</si>
  <si>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</si>
  <si>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</si>
  <si>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</si>
  <si>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</si>
  <si>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</si>
  <si>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</si>
  <si>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</si>
  <si>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</si>
  <si>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</si>
  <si>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</si>
  <si>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</si>
  <si>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</si>
  <si>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</si>
  <si>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</si>
  <si>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</si>
  <si>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</si>
  <si>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</si>
  <si>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</si>
  <si>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</si>
  <si>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</si>
  <si>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</si>
  <si>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</si>
  <si>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</si>
  <si>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</si>
  <si>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</si>
  <si>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</si>
  <si>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</si>
  <si>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</si>
  <si>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</si>
  <si>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</si>
  <si>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</si>
  <si>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</si>
  <si>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</si>
  <si>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</si>
  <si>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</si>
  <si>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</si>
  <si>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</si>
  <si>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</si>
  <si>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</si>
  <si>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</si>
  <si>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</si>
  <si>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</si>
  <si>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</si>
  <si>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</si>
  <si>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</si>
  <si>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</si>
  <si>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</si>
  <si>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</si>
  <si>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</si>
  <si>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</si>
  <si>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</si>
  <si>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</si>
  <si>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</si>
  <si>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</si>
  <si>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</si>
  <si>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</si>
  <si>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</si>
  <si>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</si>
  <si>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</si>
  <si>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</si>
  <si>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</si>
  <si>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</si>
  <si>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</si>
  <si>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</si>
  <si>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</si>
  <si>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</si>
  <si>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</si>
  <si>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</si>
  <si>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</si>
  <si>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</si>
  <si>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</si>
  <si>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</si>
  <si>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</si>
  <si>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</si>
  <si>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</si>
  <si>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</si>
  <si>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</si>
  <si>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</si>
  <si>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</si>
  <si>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</si>
  <si>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</si>
  <si>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</si>
  <si>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</si>
  <si>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</si>
  <si>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</si>
  <si>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</si>
  <si>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</si>
  <si>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</si>
  <si>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</si>
  <si>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</si>
  <si>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</si>
  <si>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</si>
  <si>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</si>
  <si>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</si>
  <si>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</si>
  <si>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</si>
  <si>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</si>
  <si>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</si>
  <si>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</si>
  <si>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</si>
  <si>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</si>
  <si>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</si>
  <si>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</si>
  <si>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</si>
  <si>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</si>
  <si>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</si>
  <si>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</si>
  <si>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</si>
  <si>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</si>
  <si>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</si>
  <si>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</si>
  <si>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</si>
  <si>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</si>
  <si>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</si>
  <si>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</si>
  <si>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</si>
  <si>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</si>
  <si>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</si>
  <si>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</si>
  <si>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</si>
  <si>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</si>
  <si>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</si>
  <si>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</si>
  <si>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</si>
  <si>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</si>
  <si>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</si>
  <si>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</si>
  <si>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</si>
  <si>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</si>
  <si>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</si>
  <si>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</si>
  <si>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</si>
  <si>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</si>
  <si>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</si>
  <si>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</si>
  <si>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</si>
  <si>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</si>
  <si>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</si>
  <si>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</si>
  <si>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</si>
  <si>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</si>
  <si>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</si>
  <si>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</si>
  <si>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</si>
  <si>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</si>
  <si>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</si>
  <si>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</si>
  <si>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</si>
  <si>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</si>
  <si>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</si>
  <si>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</si>
  <si>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</si>
  <si>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</si>
  <si>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</si>
  <si>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</si>
  <si>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</si>
  <si>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</si>
  <si>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</si>
  <si>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</si>
  <si>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</si>
  <si>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</si>
  <si>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</si>
  <si>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</si>
  <si>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</si>
  <si>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</si>
  <si>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</si>
  <si>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</si>
  <si>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</si>
  <si>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</si>
  <si>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</si>
  <si>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</si>
  <si>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</si>
  <si>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</si>
  <si>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</si>
  <si>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</si>
  <si>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</si>
  <si>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</si>
  <si>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</si>
  <si>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</si>
  <si>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</si>
  <si>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</si>
  <si>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</si>
  <si>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</si>
  <si>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</si>
  <si>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</si>
  <si>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</si>
  <si>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</si>
  <si>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</si>
  <si>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</si>
  <si>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</si>
  <si>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</si>
  <si>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</si>
  <si>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</si>
  <si>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</si>
  <si>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</si>
  <si>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</si>
  <si>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</si>
  <si>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</si>
  <si>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</si>
  <si>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</si>
  <si>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</si>
  <si>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</si>
  <si>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</si>
  <si>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</si>
  <si>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</si>
  <si>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</si>
  <si>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</si>
  <si>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</si>
  <si>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</si>
  <si>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</si>
  <si>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</si>
  <si>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</si>
  <si>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</si>
  <si>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</si>
  <si>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</si>
  <si>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</si>
  <si>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</si>
  <si>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</si>
  <si>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</si>
  <si>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</si>
  <si>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</si>
  <si>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</si>
  <si>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</si>
  <si>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</si>
  <si>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</si>
  <si>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</si>
  <si>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</si>
  <si>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</si>
  <si>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</si>
  <si>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</si>
  <si>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</si>
  <si>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</si>
  <si>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</si>
  <si>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</si>
  <si>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</si>
  <si>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</si>
  <si>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</si>
  <si>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</si>
  <si>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</si>
  <si>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</si>
  <si>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</si>
  <si>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</si>
  <si>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</si>
  <si>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</si>
  <si>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</si>
  <si>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</si>
  <si>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</si>
  <si>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</si>
  <si>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</si>
  <si>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</si>
  <si>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</si>
  <si>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</si>
  <si>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</si>
  <si>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</si>
  <si>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</si>
  <si>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</si>
  <si>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</si>
  <si>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</si>
  <si>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</si>
  <si>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</si>
  <si>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</si>
  <si>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</si>
  <si>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</si>
  <si>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</si>
  <si>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</si>
  <si>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</si>
  <si>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</si>
  <si>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</si>
  <si>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</si>
  <si>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</si>
  <si>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</si>
  <si>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</si>
  <si>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</si>
  <si>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</si>
  <si>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</si>
  <si>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</si>
  <si>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</si>
  <si>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</si>
  <si>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</si>
  <si>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</si>
  <si>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</si>
  <si>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</si>
  <si>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</si>
  <si>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</si>
  <si>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</si>
  <si>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</si>
  <si>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</si>
  <si>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</si>
  <si>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</si>
  <si>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</si>
  <si>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</si>
  <si>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</si>
  <si>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</si>
  <si>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</si>
  <si>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</si>
  <si>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</si>
  <si>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</si>
  <si>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</si>
  <si>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</si>
  <si>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</si>
  <si>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</si>
  <si>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</si>
  <si>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</si>
  <si>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</si>
  <si>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</si>
  <si>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</si>
  <si>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</si>
  <si>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</si>
  <si>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</si>
  <si>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</si>
  <si>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</si>
  <si>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</si>
  <si>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</si>
  <si>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</si>
  <si>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</si>
  <si>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</si>
  <si>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</si>
  <si>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</si>
  <si>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</si>
  <si>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</si>
  <si>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</si>
  <si>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</si>
  <si>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</si>
  <si>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</si>
  <si>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</si>
  <si>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</si>
  <si>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</si>
  <si>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</si>
  <si>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</si>
  <si>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</si>
  <si>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</si>
  <si>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</si>
  <si>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</si>
  <si>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</si>
  <si>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</si>
  <si>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</si>
  <si>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</si>
  <si>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</si>
  <si>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</si>
  <si>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</si>
  <si>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</si>
  <si>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</si>
  <si>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</si>
  <si>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</si>
  <si>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</si>
  <si>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</si>
  <si>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</si>
  <si>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</si>
  <si>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</si>
  <si>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</si>
  <si>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</si>
  <si>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</si>
  <si>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</si>
  <si>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</si>
  <si>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</si>
  <si>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</si>
  <si>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</si>
  <si>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</si>
  <si>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</si>
  <si>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</si>
  <si>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</si>
  <si>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</si>
  <si>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</si>
  <si>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</si>
  <si>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</si>
  <si>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</si>
  <si>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</si>
  <si>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</si>
  <si>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</si>
  <si>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</si>
  <si>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</si>
  <si>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</si>
  <si>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</si>
  <si>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</si>
  <si>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</si>
  <si>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</si>
  <si>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</si>
  <si>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</si>
  <si>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</si>
  <si>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</si>
  <si>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</si>
  <si>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</si>
  <si>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</si>
  <si>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</si>
  <si>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</si>
  <si>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</si>
  <si>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</si>
  <si>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</si>
  <si>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</si>
  <si>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</si>
  <si>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</si>
  <si>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</si>
  <si>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</si>
  <si>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</si>
  <si>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</si>
  <si>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</si>
  <si>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</si>
  <si>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</si>
  <si>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</si>
  <si>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</si>
  <si>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</si>
  <si>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</si>
  <si>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</si>
  <si>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</si>
  <si>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</si>
  <si>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</si>
  <si>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</si>
  <si>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</si>
  <si>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</si>
  <si>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</si>
  <si>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</si>
  <si>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</si>
  <si>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</si>
  <si>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</si>
  <si>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</si>
  <si>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</si>
  <si>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</si>
  <si>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</si>
  <si>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</si>
  <si>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</si>
  <si>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</si>
  <si>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</si>
  <si>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</si>
  <si>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</si>
  <si>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</si>
  <si>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</si>
  <si>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</si>
  <si>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</si>
  <si>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</si>
  <si>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</si>
  <si>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</si>
  <si>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</si>
  <si>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</si>
  <si>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</si>
  <si>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</si>
  <si>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</si>
  <si>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</si>
  <si>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</si>
  <si>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</si>
  <si>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</si>
  <si>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</si>
  <si>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</si>
  <si>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</si>
  <si>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</si>
  <si>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</si>
  <si>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</si>
  <si>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</si>
  <si>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</si>
  <si>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</si>
  <si>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</si>
  <si>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</si>
  <si>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</si>
  <si>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</si>
  <si>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</si>
  <si>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</si>
  <si>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</si>
  <si>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</si>
  <si>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</si>
  <si>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</si>
  <si>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</si>
  <si>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</si>
  <si>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</si>
  <si>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</si>
  <si>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</si>
  <si>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</si>
  <si>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</si>
  <si>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</si>
  <si>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</si>
  <si>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</si>
  <si>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</si>
  <si>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</si>
  <si>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</si>
  <si>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</si>
  <si>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</si>
  <si>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</si>
  <si>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</si>
  <si>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</si>
  <si>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</si>
  <si>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</si>
  <si>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</si>
  <si>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</si>
  <si>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</si>
  <si>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</si>
  <si>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</si>
  <si>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</si>
  <si>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</si>
  <si>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</si>
  <si>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</si>
  <si>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</si>
  <si>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</si>
  <si>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</si>
  <si>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</si>
  <si>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</si>
  <si>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</si>
  <si>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</si>
  <si>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</si>
  <si>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</si>
  <si>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</si>
  <si>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</si>
  <si>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</si>
  <si>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</si>
  <si>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</si>
  <si>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</si>
  <si>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</si>
  <si>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</si>
  <si>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</si>
  <si>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</si>
  <si>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</si>
  <si>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</si>
  <si>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</si>
  <si>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</si>
  <si>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</si>
  <si>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</si>
  <si>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</si>
  <si>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</si>
  <si>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</si>
  <si>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</si>
  <si>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</si>
  <si>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</si>
  <si>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</si>
  <si>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</si>
  <si>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</si>
  <si>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</si>
  <si>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</si>
  <si>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</si>
  <si>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</si>
  <si>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</si>
  <si>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</si>
  <si>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</si>
  <si>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</si>
  <si>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</si>
  <si>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</si>
  <si>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</si>
  <si>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</si>
  <si>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</si>
  <si>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</si>
  <si>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</si>
  <si>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</si>
  <si>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</si>
  <si>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</si>
  <si>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</si>
  <si>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</si>
  <si>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</si>
  <si>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</si>
  <si>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</si>
  <si>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</si>
  <si>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</si>
  <si>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</si>
  <si>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</si>
  <si>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</si>
  <si>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</si>
  <si>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</si>
  <si>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</si>
  <si>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</si>
  <si>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</si>
  <si>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</si>
  <si>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</si>
  <si>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</si>
  <si>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</si>
  <si>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</si>
  <si>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</si>
  <si>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</si>
  <si>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</si>
  <si>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</si>
  <si>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</si>
  <si>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</si>
  <si>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</si>
  <si>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</si>
  <si>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</si>
  <si>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</si>
  <si>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</si>
  <si>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</si>
  <si>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</si>
  <si>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</si>
  <si>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</si>
  <si>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</si>
  <si>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</si>
  <si>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</si>
  <si>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</si>
  <si>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</si>
  <si>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</si>
  <si>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</si>
  <si>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</si>
  <si>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</si>
  <si>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</si>
  <si>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</si>
  <si>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</si>
  <si>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</si>
  <si>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</si>
  <si>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</si>
  <si>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</si>
  <si>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</si>
  <si>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</si>
  <si>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</si>
  <si>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</si>
  <si>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</si>
  <si>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</si>
  <si>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</si>
  <si>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</si>
  <si>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</si>
  <si>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</si>
  <si>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</si>
  <si>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</si>
  <si>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</si>
  <si>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</si>
  <si>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</si>
  <si>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</si>
  <si>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</si>
  <si>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</si>
  <si>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</si>
  <si>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</si>
  <si>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</si>
  <si>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</si>
  <si>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</si>
  <si>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</si>
  <si>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</si>
  <si>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</si>
  <si>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</si>
  <si>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</si>
  <si>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</si>
  <si>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</si>
  <si>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</si>
  <si>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</si>
  <si>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</si>
  <si>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</si>
  <si>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</si>
  <si>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</si>
  <si>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</si>
  <si>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</si>
  <si>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</si>
  <si>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</si>
  <si>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</si>
  <si>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</si>
  <si>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</si>
  <si>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</si>
  <si>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</si>
  <si>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</si>
  <si>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</si>
  <si>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</si>
  <si>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</si>
  <si>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</si>
  <si>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</si>
  <si>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</si>
  <si>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</si>
  <si>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</si>
  <si>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</si>
  <si>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</si>
  <si>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</si>
  <si>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</si>
  <si>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</si>
  <si>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</si>
  <si>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</si>
  <si>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</si>
  <si>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</si>
  <si>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</si>
  <si>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</si>
  <si>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</si>
  <si>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</si>
  <si>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</si>
  <si>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</si>
  <si>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</si>
  <si>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</si>
  <si>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</si>
  <si>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</si>
  <si>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</si>
  <si>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</si>
  <si>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</si>
  <si>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</si>
  <si>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</si>
  <si>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</si>
  <si>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</si>
  <si>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</si>
  <si>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</si>
  <si>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</si>
  <si>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</si>
  <si>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</si>
  <si>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</si>
  <si>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</si>
  <si>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</si>
  <si>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</si>
  <si>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</si>
  <si>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</si>
  <si>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</si>
  <si>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</si>
  <si>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</si>
  <si>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</si>
  <si>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</si>
  <si>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</si>
  <si>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</si>
  <si>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</si>
  <si>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</si>
  <si>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</si>
  <si>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</si>
  <si>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</si>
  <si>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</si>
  <si>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</si>
  <si>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</si>
  <si>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</si>
  <si>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</si>
  <si>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</si>
  <si>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</si>
  <si>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</si>
  <si>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</si>
  <si>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</si>
  <si>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</si>
  <si>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</si>
  <si>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</si>
  <si>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</si>
  <si>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</si>
  <si>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</si>
  <si>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</si>
  <si>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</si>
  <si>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</si>
  <si>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</si>
  <si>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</si>
  <si>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</si>
  <si>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</si>
  <si>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</si>
  <si>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</si>
  <si>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</si>
  <si>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</si>
  <si>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</si>
  <si>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</si>
  <si>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</si>
  <si>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</si>
  <si>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</si>
  <si>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</si>
  <si>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</si>
  <si>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</si>
  <si>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</si>
  <si>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</si>
  <si>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</si>
  <si>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</si>
  <si>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</si>
  <si>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</si>
  <si>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</si>
  <si>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</si>
  <si>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</si>
  <si>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</si>
  <si>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</si>
  <si>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</si>
  <si>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</si>
  <si>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</si>
  <si>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</si>
  <si>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</si>
  <si>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</si>
  <si>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</si>
  <si>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</si>
  <si>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</si>
  <si>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</si>
  <si>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</si>
  <si>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</si>
  <si>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</si>
  <si>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</si>
  <si>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</si>
  <si>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</si>
  <si>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</si>
  <si>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</si>
  <si>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</si>
  <si>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</si>
  <si>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</si>
  <si>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</si>
  <si>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</si>
  <si>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</si>
  <si>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</si>
  <si>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</si>
  <si>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</si>
  <si>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</si>
  <si>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</si>
  <si>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</si>
  <si>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</si>
  <si>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</si>
  <si>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</si>
  <si>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</si>
  <si>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</si>
  <si>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</si>
  <si>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</si>
  <si>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</si>
  <si>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</si>
  <si>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</si>
  <si>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</si>
  <si>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</si>
  <si>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</si>
  <si>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</si>
  <si>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</si>
  <si>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</si>
  <si>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</si>
  <si>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</si>
  <si>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</si>
  <si>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</si>
  <si>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</si>
  <si>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</si>
  <si>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</si>
  <si>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</si>
  <si>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</si>
  <si>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</si>
  <si>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</si>
  <si>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</si>
  <si>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</si>
  <si>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</si>
  <si>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</si>
  <si>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</si>
  <si>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</si>
  <si>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</si>
  <si>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</si>
  <si>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</si>
  <si>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</si>
  <si>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</si>
  <si>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</si>
  <si>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</si>
  <si>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</si>
  <si>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</si>
  <si>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</si>
  <si>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</si>
  <si>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</si>
  <si>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</si>
  <si>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</si>
  <si>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</si>
  <si>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</si>
  <si>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</si>
  <si>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</si>
  <si>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</si>
  <si>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</si>
  <si>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</si>
  <si>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</si>
  <si>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</si>
  <si>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</si>
  <si>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</si>
  <si>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</si>
  <si>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</si>
  <si>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</si>
  <si>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</si>
  <si>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</si>
  <si>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</si>
  <si>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</si>
  <si>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</si>
  <si>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</si>
  <si>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</si>
  <si>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</si>
  <si>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</si>
  <si>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</si>
  <si>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</si>
  <si>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</si>
  <si>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</si>
  <si>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</si>
  <si>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</si>
  <si>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</si>
  <si>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</si>
  <si>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</si>
  <si>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</si>
  <si>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</si>
  <si>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</si>
  <si>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</si>
  <si>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</si>
  <si>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</si>
  <si>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</si>
  <si>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</si>
  <si>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</si>
  <si>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</si>
  <si>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</si>
  <si>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</si>
  <si>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</si>
  <si>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</si>
  <si>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</si>
  <si>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</si>
  <si>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</si>
  <si>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</si>
  <si>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</si>
  <si>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</si>
  <si>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</si>
  <si>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</si>
  <si>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</si>
  <si>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</si>
  <si>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</si>
  <si>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</si>
  <si>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</si>
  <si>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</si>
  <si>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</si>
  <si>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</si>
  <si>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</si>
  <si>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</si>
  <si>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</si>
  <si>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</si>
  <si>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</si>
  <si>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</si>
  <si>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</si>
  <si>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</si>
  <si>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</si>
  <si>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</si>
  <si>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</si>
  <si>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</si>
  <si>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</si>
  <si>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</si>
  <si>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</si>
  <si>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</si>
  <si>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</si>
  <si>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</si>
  <si>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</si>
  <si>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</si>
  <si>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</si>
  <si>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</si>
  <si>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</si>
  <si>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</si>
  <si>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</si>
  <si>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</si>
  <si>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</si>
  <si>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</si>
  <si>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</si>
  <si>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</si>
  <si>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</si>
  <si>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</si>
  <si>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</si>
  <si>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</si>
  <si>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</si>
  <si>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</si>
  <si>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</si>
  <si>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</si>
  <si>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</si>
  <si>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</si>
  <si>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</si>
  <si>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</si>
  <si>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</si>
  <si>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</si>
  <si>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</si>
  <si>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</si>
  <si>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</si>
  <si>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</si>
  <si>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</si>
  <si>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</si>
  <si>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</si>
  <si>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</si>
  <si>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</si>
  <si>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</si>
  <si>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</si>
  <si>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</si>
  <si>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</si>
  <si>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</si>
  <si>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</si>
  <si>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</si>
  <si>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</si>
  <si>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</si>
  <si>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</si>
  <si>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</si>
  <si>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</si>
  <si>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</si>
  <si>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</si>
  <si>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</si>
  <si>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</si>
  <si>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</si>
  <si>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</si>
  <si>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</si>
  <si>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</si>
  <si>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</si>
  <si>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</si>
  <si>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</si>
  <si>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</si>
  <si>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</si>
  <si>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</si>
  <si>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</si>
  <si>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</si>
  <si>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</si>
  <si>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</si>
  <si>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</si>
  <si>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</si>
  <si>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</si>
  <si>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</si>
  <si>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</si>
  <si>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</si>
  <si>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</si>
  <si>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</si>
  <si>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</si>
  <si>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</si>
  <si>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</si>
  <si>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</si>
  <si>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</si>
  <si>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</si>
  <si>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</si>
  <si>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</si>
  <si>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</si>
  <si>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</si>
  <si>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</si>
  <si>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</si>
  <si>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</si>
  <si>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</si>
  <si>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</si>
  <si>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</si>
  <si>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</si>
  <si>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</si>
  <si>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</si>
  <si>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</si>
  <si>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</si>
  <si>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</si>
  <si>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</si>
  <si>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</si>
  <si>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</si>
  <si>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</si>
  <si>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</si>
  <si>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</si>
  <si>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</si>
  <si>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</si>
  <si>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</si>
  <si>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</si>
  <si>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</si>
  <si>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</si>
  <si>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</si>
  <si>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</si>
  <si>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</si>
  <si>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</si>
  <si>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</si>
  <si>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</si>
  <si>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</si>
  <si>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</si>
  <si>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</si>
  <si>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</si>
  <si>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</si>
  <si>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</si>
  <si>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</si>
  <si>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</si>
  <si>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</si>
  <si>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</si>
  <si>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</si>
  <si>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</si>
  <si>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</si>
  <si>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</si>
  <si>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</si>
  <si>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</si>
  <si>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</si>
  <si>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</si>
  <si>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</si>
  <si>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</si>
  <si>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</si>
  <si>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</si>
  <si>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</si>
  <si>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</si>
  <si>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</si>
  <si>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</si>
  <si>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</si>
  <si>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</si>
  <si>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</si>
  <si>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</si>
  <si>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</si>
  <si>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</si>
  <si>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</si>
  <si>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</si>
  <si>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</si>
  <si>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</si>
  <si>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</si>
  <si>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</si>
  <si>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</si>
  <si>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</si>
  <si>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</si>
  <si>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</si>
  <si>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</si>
  <si>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</si>
  <si>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</si>
  <si>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</si>
  <si>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</si>
  <si>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</si>
  <si>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</si>
  <si>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</si>
  <si>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</si>
  <si>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</si>
  <si>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</si>
  <si>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</si>
  <si>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</si>
  <si>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</si>
  <si>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</si>
  <si>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</si>
  <si>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</si>
  <si>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</si>
  <si>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</si>
  <si>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</si>
  <si>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</si>
  <si>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</si>
  <si>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</si>
  <si>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</si>
  <si>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</si>
  <si>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</si>
  <si>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</si>
  <si>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</si>
  <si>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</si>
  <si>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</si>
  <si>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</si>
  <si>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</si>
  <si>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</si>
  <si>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</si>
  <si>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</si>
  <si>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</si>
  <si>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</si>
  <si>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</si>
  <si>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</si>
  <si>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</si>
  <si>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</si>
  <si>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</si>
  <si>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</si>
  <si>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</si>
  <si>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</si>
  <si>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</si>
  <si>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</si>
  <si>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</si>
  <si>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</si>
  <si>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</si>
  <si>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</si>
  <si>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</si>
  <si>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</si>
  <si>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</si>
  <si>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</si>
  <si>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</si>
  <si>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</si>
  <si>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</si>
  <si>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</si>
  <si>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</si>
  <si>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</si>
  <si>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</si>
  <si>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</si>
  <si>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</si>
  <si>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</si>
  <si>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</si>
  <si>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</si>
  <si>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</si>
  <si>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</si>
  <si>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</si>
  <si>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</si>
  <si>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</si>
  <si>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</si>
  <si>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</si>
  <si>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</si>
  <si>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</si>
  <si>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</si>
  <si>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</si>
  <si>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</si>
  <si>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</si>
  <si>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</si>
  <si>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</si>
  <si>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</si>
  <si>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</si>
  <si>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</si>
  <si>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</si>
  <si>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</si>
  <si>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</si>
  <si>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</si>
  <si>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</si>
  <si>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</si>
  <si>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</si>
  <si>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</si>
  <si>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</si>
  <si>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</si>
  <si>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</si>
  <si>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</si>
  <si>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</si>
  <si>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</si>
  <si>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</si>
  <si>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</si>
  <si>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</si>
  <si>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</si>
  <si>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</si>
  <si>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</si>
  <si>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</si>
  <si>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</si>
  <si>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</si>
  <si>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</si>
  <si>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</si>
  <si>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</si>
  <si>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</si>
  <si>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</si>
  <si>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</si>
  <si>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</si>
  <si>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</si>
  <si>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</si>
  <si>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</si>
  <si>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</si>
  <si>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</si>
  <si>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</si>
  <si>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</si>
  <si>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</si>
  <si>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</si>
  <si>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</si>
  <si>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</si>
  <si>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</si>
  <si>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</si>
  <si>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</si>
  <si>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</si>
  <si>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</si>
  <si>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</si>
  <si>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</si>
  <si>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</si>
  <si>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</si>
  <si>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</si>
  <si>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</si>
  <si>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</si>
  <si>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</si>
  <si>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</si>
  <si>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</si>
  <si>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</si>
  <si>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</si>
  <si>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</si>
  <si>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</si>
  <si>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</si>
  <si>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</si>
  <si>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</si>
  <si>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</si>
  <si>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</si>
  <si>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</si>
  <si>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</si>
  <si>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</si>
  <si>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</si>
  <si>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</si>
  <si>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</si>
  <si>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</si>
  <si>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</si>
  <si>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</si>
  <si>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</si>
  <si>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</si>
  <si>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</si>
  <si>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</si>
  <si>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</si>
  <si>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</si>
  <si>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</si>
  <si>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</si>
  <si>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</si>
  <si>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</si>
  <si>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</si>
  <si>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</si>
  <si>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</si>
  <si>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</si>
  <si>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</si>
  <si>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</si>
  <si>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</si>
  <si>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</si>
  <si>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</si>
  <si>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</si>
  <si>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</si>
  <si>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</si>
  <si>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</si>
  <si>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</si>
  <si>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</si>
  <si>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</si>
  <si>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</si>
  <si>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</si>
  <si>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</si>
  <si>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</si>
  <si>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</si>
  <si>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</si>
  <si>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</si>
  <si>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</si>
  <si>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</si>
  <si>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</si>
  <si>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</si>
  <si>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</si>
  <si>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</si>
  <si>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</si>
  <si>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</si>
  <si>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</si>
  <si>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</si>
  <si>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</si>
  <si>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</si>
  <si>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</si>
  <si>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</si>
  <si>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</si>
  <si>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</si>
  <si>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</si>
  <si>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</si>
  <si>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</si>
  <si>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</si>
  <si>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</si>
  <si>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</si>
  <si>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</si>
  <si>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</si>
  <si>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</si>
  <si>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</si>
  <si>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</si>
  <si>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</si>
  <si>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</si>
  <si>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</si>
  <si>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</si>
  <si>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</si>
  <si>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</si>
  <si>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</si>
  <si>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</si>
  <si>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</si>
  <si>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</si>
  <si>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</si>
  <si>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</si>
  <si>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</si>
  <si>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</si>
  <si>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</si>
  <si>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</si>
  <si>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</si>
  <si>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</si>
  <si>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</si>
  <si>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</si>
  <si>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</si>
  <si>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</si>
  <si>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</si>
  <si>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</si>
  <si>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</si>
  <si>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</si>
  <si>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</si>
  <si>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</si>
  <si>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</si>
  <si>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</si>
  <si>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</si>
  <si>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</si>
  <si>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</si>
  <si>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</si>
  <si>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</si>
  <si>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</si>
  <si>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</si>
  <si>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</si>
  <si>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</si>
  <si>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</si>
  <si>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</si>
  <si>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</si>
  <si>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</si>
  <si>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</si>
  <si>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</si>
  <si>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</si>
  <si>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</si>
  <si>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</si>
  <si>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</si>
  <si>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</si>
  <si>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</si>
  <si>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</si>
  <si>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</si>
  <si>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</si>
  <si>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</si>
  <si>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</si>
  <si>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</si>
  <si>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</si>
  <si>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</si>
  <si>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</si>
  <si>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</si>
  <si>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</si>
  <si>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</si>
  <si>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</si>
  <si>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</si>
  <si>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</si>
  <si>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</si>
  <si>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</si>
  <si>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</si>
  <si>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</si>
  <si>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</si>
  <si>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</si>
  <si>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</si>
  <si>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</si>
  <si>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</si>
  <si>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</si>
  <si>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</si>
  <si>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</si>
  <si>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</si>
  <si>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</si>
  <si>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</si>
  <si>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</si>
  <si>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</si>
  <si>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</si>
  <si>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</si>
  <si>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</si>
  <si>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</si>
  <si>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</si>
  <si>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</si>
  <si>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</si>
  <si>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</si>
  <si>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</si>
  <si>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</si>
  <si>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</si>
  <si>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</si>
  <si>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</si>
  <si>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</si>
  <si>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</si>
  <si>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</si>
  <si>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</si>
  <si>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</si>
  <si>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</si>
  <si>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</si>
  <si>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</si>
  <si>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</si>
  <si>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</si>
  <si>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</si>
  <si>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</si>
  <si>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</si>
  <si>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</si>
  <si>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</si>
  <si>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</si>
  <si>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</si>
  <si>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</si>
  <si>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</si>
  <si>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</si>
  <si>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</si>
  <si>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</si>
  <si>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</si>
  <si>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</si>
  <si>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</si>
  <si>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</si>
  <si>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</si>
  <si>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</si>
  <si>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</si>
  <si>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</si>
  <si>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</si>
  <si>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</si>
  <si>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</si>
  <si>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</si>
  <si>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</si>
  <si>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</si>
  <si>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</si>
  <si>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</si>
  <si>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</si>
  <si>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</si>
  <si>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</si>
  <si>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</si>
  <si>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</si>
  <si>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</si>
  <si>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</si>
  <si>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</si>
  <si>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</si>
  <si>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</si>
  <si>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</si>
  <si>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</si>
  <si>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</si>
  <si>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</si>
  <si>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</si>
  <si>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</si>
  <si>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</si>
  <si>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</si>
  <si>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</si>
  <si>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</si>
  <si>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</si>
  <si>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</si>
  <si>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</si>
  <si>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</si>
  <si>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</si>
  <si>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</si>
  <si>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</si>
  <si>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</si>
  <si>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</si>
  <si>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</si>
  <si>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</si>
  <si>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</si>
  <si>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</si>
  <si>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</si>
  <si>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</si>
  <si>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</si>
  <si>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</si>
  <si>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</si>
  <si>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</si>
  <si>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</si>
  <si>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</si>
  <si>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</si>
  <si>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</si>
  <si>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</si>
  <si>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</si>
  <si>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</si>
  <si>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</si>
  <si>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</si>
  <si>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</si>
  <si>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</si>
  <si>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</si>
  <si>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</si>
  <si>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</si>
  <si>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</si>
  <si>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</si>
  <si>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</si>
  <si>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</si>
  <si>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</si>
  <si>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</si>
  <si>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</si>
  <si>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</si>
  <si>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</si>
  <si>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</si>
  <si>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</si>
  <si>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</si>
  <si>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</si>
  <si>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</si>
  <si>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</si>
  <si>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</si>
  <si>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</si>
  <si>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</si>
  <si>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</si>
  <si>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</si>
  <si>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</si>
  <si>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</si>
  <si>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</si>
  <si>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</si>
  <si>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</si>
  <si>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</si>
  <si>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</si>
  <si>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</si>
  <si>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</si>
  <si>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</si>
  <si>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</si>
  <si>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</si>
  <si>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</si>
  <si>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</si>
  <si>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</si>
  <si>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</si>
  <si>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</si>
  <si>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</si>
  <si>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</si>
  <si>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</si>
  <si>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</si>
  <si>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</si>
  <si>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</si>
  <si>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</si>
  <si>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</si>
  <si>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</si>
  <si>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</si>
  <si>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</si>
  <si>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</si>
  <si>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</si>
  <si>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</si>
  <si>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</si>
  <si>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</si>
  <si>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</si>
  <si>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</si>
  <si>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</si>
  <si>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</si>
  <si>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</si>
  <si>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</si>
  <si>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</si>
  <si>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</si>
  <si>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</si>
  <si>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</si>
  <si>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</si>
  <si>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</si>
  <si>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</si>
  <si>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</si>
  <si>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</si>
  <si>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</si>
  <si>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</si>
  <si>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</si>
  <si>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</si>
  <si>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</si>
  <si>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</si>
  <si>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</si>
  <si>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</si>
  <si>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</si>
  <si>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</si>
  <si>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</si>
  <si>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</si>
  <si>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</si>
  <si>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</si>
  <si>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</si>
  <si>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</si>
  <si>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</si>
  <si>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</si>
  <si>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</si>
  <si>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</si>
  <si>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</si>
  <si>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</si>
  <si>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</si>
  <si>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</si>
  <si>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</si>
  <si>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</si>
  <si>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</si>
  <si>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</si>
  <si>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</si>
  <si>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</si>
  <si>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</si>
  <si>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</si>
  <si>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</si>
  <si>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</si>
  <si>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</si>
  <si>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</si>
  <si>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</si>
  <si>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</si>
  <si>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</si>
  <si>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</si>
  <si>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</si>
  <si>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</si>
  <si>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</si>
  <si>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</si>
  <si>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</si>
  <si>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</si>
  <si>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</si>
  <si>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</si>
  <si>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</si>
  <si>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</si>
  <si>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</si>
  <si>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</si>
  <si>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</si>
  <si>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</si>
  <si>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</si>
  <si>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</si>
  <si>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</si>
  <si>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</si>
  <si>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</si>
  <si>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</si>
  <si>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</si>
  <si>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</si>
  <si>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</si>
  <si>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</si>
  <si>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</si>
  <si>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</si>
  <si>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</si>
  <si>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</si>
  <si>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</si>
  <si>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</si>
  <si>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</si>
  <si>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</si>
  <si>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</si>
  <si>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</si>
  <si>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</si>
  <si>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</si>
  <si>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</si>
  <si>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</si>
  <si>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</si>
  <si>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</si>
  <si>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</si>
  <si>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</si>
  <si>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</si>
  <si>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</si>
  <si>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</si>
  <si>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</si>
  <si>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</si>
  <si>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</si>
  <si>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</si>
  <si>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</si>
  <si>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</si>
  <si>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</si>
  <si>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</si>
  <si>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</si>
  <si>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</si>
  <si>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</si>
  <si>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</si>
  <si>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</si>
  <si>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</si>
  <si>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</si>
  <si>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</si>
  <si>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</si>
  <si>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</si>
  <si>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</si>
  <si>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</si>
  <si>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</si>
  <si>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</si>
  <si>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</si>
  <si>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</si>
  <si>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</si>
  <si>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</si>
  <si>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</si>
  <si>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</si>
  <si>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</si>
  <si>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</si>
  <si>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</si>
  <si>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</si>
  <si>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</si>
  <si>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</si>
  <si>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</si>
  <si>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</si>
  <si>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</si>
  <si>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</si>
  <si>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</si>
  <si>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</si>
  <si>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</si>
  <si>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</si>
  <si>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</si>
  <si>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</si>
  <si>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</si>
  <si>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</si>
  <si>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</si>
  <si>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</si>
  <si>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</si>
  <si>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</si>
  <si>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</si>
  <si>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</si>
  <si>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</si>
  <si>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</si>
  <si>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</si>
  <si>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</si>
  <si>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</si>
  <si>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</si>
  <si>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</si>
  <si>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</si>
  <si>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</si>
  <si>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</si>
  <si>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</si>
  <si>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</si>
  <si>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</si>
  <si>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</si>
  <si>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</si>
  <si>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</si>
  <si>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</si>
  <si>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</si>
  <si>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</si>
  <si>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</si>
  <si>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</si>
  <si>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</si>
  <si>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</si>
  <si>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</si>
  <si>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</si>
  <si>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</si>
  <si>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</si>
  <si>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</si>
  <si>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</si>
  <si>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</si>
  <si>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</si>
  <si>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</si>
  <si>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</si>
  <si>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</si>
  <si>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</si>
  <si>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</si>
  <si>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</si>
  <si>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</si>
  <si>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</si>
  <si>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</si>
  <si>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</si>
  <si>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</si>
  <si>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</si>
  <si>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</si>
  <si>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</si>
  <si>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</si>
  <si>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</si>
  <si>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</si>
  <si>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</si>
  <si>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</si>
  <si>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</si>
  <si>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</si>
  <si>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</si>
  <si>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</si>
  <si>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</si>
  <si>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</si>
  <si>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</si>
  <si>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</si>
  <si>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</si>
  <si>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</si>
  <si>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</si>
  <si>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</si>
  <si>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</si>
  <si>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</si>
  <si>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</si>
  <si>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</si>
  <si>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</si>
  <si>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</si>
  <si>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</si>
  <si>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</si>
  <si>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</si>
  <si>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</si>
  <si>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</si>
  <si>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</si>
  <si>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</si>
  <si>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</si>
  <si>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</si>
  <si>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</si>
  <si>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</si>
  <si>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</si>
  <si>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</si>
  <si>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</si>
  <si>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</si>
  <si>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</si>
  <si>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</si>
  <si>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</si>
  <si>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</si>
  <si>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</si>
  <si>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</si>
  <si>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</si>
  <si>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</si>
  <si>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</si>
  <si>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</si>
  <si>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</si>
  <si>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</si>
  <si>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</si>
  <si>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</si>
  <si>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</si>
  <si>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</si>
  <si>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</si>
  <si>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</si>
  <si>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</si>
  <si>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</si>
  <si>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</si>
  <si>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</si>
  <si>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</si>
  <si>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</si>
  <si>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</si>
  <si>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</si>
  <si>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</si>
  <si>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</si>
  <si>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</si>
  <si>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</si>
  <si>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</si>
  <si>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</si>
  <si>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</si>
  <si>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</si>
  <si>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</si>
  <si>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</si>
  <si>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</si>
  <si>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</si>
  <si>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</si>
  <si>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</si>
  <si>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</si>
  <si>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</si>
  <si>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</si>
  <si>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</si>
  <si>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</si>
  <si>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</si>
  <si>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</si>
  <si>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</si>
  <si>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</si>
  <si>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</si>
  <si>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</si>
  <si>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</si>
  <si>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</si>
  <si>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</si>
  <si>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</si>
  <si>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</si>
  <si>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</si>
  <si>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</si>
  <si>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</si>
  <si>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</si>
  <si>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</si>
  <si>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</si>
  <si>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</si>
  <si>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</si>
  <si>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</si>
  <si>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</si>
  <si>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</si>
  <si>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</si>
  <si>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</si>
  <si>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</si>
  <si>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</si>
  <si>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</si>
  <si>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</si>
  <si>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</si>
  <si>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</si>
  <si>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</si>
  <si>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</si>
  <si>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</si>
  <si>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</si>
  <si>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</si>
  <si>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</si>
  <si>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</si>
  <si>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</si>
  <si>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</si>
  <si>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</si>
  <si>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</si>
  <si>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</si>
  <si>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</si>
  <si>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</si>
  <si>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</si>
  <si>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</si>
  <si>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</si>
  <si>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</si>
  <si>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</si>
  <si>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</si>
  <si>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</si>
  <si>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</si>
  <si>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</si>
  <si>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</si>
  <si>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</si>
  <si>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</si>
  <si>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</si>
  <si>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</si>
  <si>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</si>
  <si>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</si>
  <si>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</si>
  <si>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</si>
  <si>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</si>
  <si>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</si>
  <si>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</si>
  <si>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</si>
  <si>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</si>
  <si>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</si>
  <si>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</si>
  <si>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</si>
  <si>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</si>
  <si>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</si>
  <si>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</si>
  <si>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</si>
  <si>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</si>
  <si>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</si>
  <si>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</si>
  <si>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</si>
  <si>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</si>
  <si>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</si>
  <si>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</si>
  <si>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</si>
  <si>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</si>
  <si>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</si>
  <si>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</si>
  <si>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</si>
  <si>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</si>
  <si>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</si>
  <si>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</si>
  <si>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</si>
  <si>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</si>
  <si>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</si>
  <si>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</si>
  <si>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</si>
  <si>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</si>
  <si>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</si>
  <si>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</si>
  <si>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</si>
  <si>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</si>
  <si>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</si>
  <si>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</si>
  <si>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</si>
  <si>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</si>
  <si>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</si>
  <si>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</si>
  <si>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</si>
  <si>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</si>
  <si>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</si>
  <si>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</si>
  <si>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</si>
  <si>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</si>
  <si>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</si>
  <si>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</si>
  <si>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</si>
  <si>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</si>
  <si>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</si>
  <si>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</si>
  <si>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</si>
  <si>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</si>
  <si>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</si>
  <si>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</si>
  <si>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</si>
  <si>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</si>
  <si>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</si>
  <si>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</si>
  <si>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</si>
  <si>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</si>
  <si>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</si>
  <si>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</si>
  <si>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</si>
  <si>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</si>
  <si>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</si>
  <si>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</si>
  <si>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</si>
  <si>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</si>
  <si>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</si>
  <si>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</si>
  <si>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</si>
  <si>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</si>
  <si>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</si>
  <si>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</si>
  <si>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</si>
  <si>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</si>
  <si>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</si>
  <si>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</si>
  <si>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</si>
  <si>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</si>
  <si>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</si>
  <si>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</si>
  <si>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</si>
  <si>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</si>
  <si>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</si>
  <si>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</si>
  <si>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</si>
  <si>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</si>
  <si>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</si>
  <si>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</si>
  <si>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</si>
  <si>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</si>
  <si>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</si>
  <si>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</si>
  <si>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</si>
  <si>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</si>
  <si>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</si>
  <si>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</si>
  <si>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</si>
  <si>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</si>
  <si>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</si>
  <si>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</si>
  <si>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</si>
  <si>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</si>
  <si>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</si>
  <si>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</si>
  <si>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</si>
  <si>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</si>
  <si>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</si>
  <si>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</si>
  <si>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</si>
  <si>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</si>
  <si>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</si>
  <si>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</si>
  <si>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</si>
  <si>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</si>
  <si>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</si>
  <si>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</si>
  <si>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</si>
  <si>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</si>
  <si>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</si>
  <si>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</si>
  <si>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</si>
  <si>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</si>
  <si>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</si>
  <si>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</si>
  <si>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</si>
  <si>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</si>
  <si>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</si>
  <si>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</si>
  <si>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</si>
  <si>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</si>
  <si>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</si>
  <si>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</si>
  <si>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</si>
  <si>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</si>
  <si>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</si>
  <si>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</si>
  <si>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</si>
  <si>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</si>
  <si>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</si>
  <si>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</si>
  <si>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</si>
  <si>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</si>
  <si>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</si>
  <si>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</si>
  <si>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</si>
  <si>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</si>
  <si>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</si>
  <si>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</si>
  <si>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</si>
  <si>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</si>
  <si>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</si>
  <si>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</si>
  <si>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</si>
  <si>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</si>
  <si>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</si>
  <si>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</si>
  <si>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</si>
  <si>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</si>
  <si>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</si>
  <si>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</si>
  <si>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</si>
  <si>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</si>
  <si>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</si>
  <si>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</si>
  <si>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</si>
  <si>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</si>
  <si>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</si>
  <si>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</si>
  <si>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</si>
  <si>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</si>
  <si>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</si>
  <si>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</si>
  <si>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</si>
  <si>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</si>
  <si>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</si>
  <si>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</si>
  <si>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</si>
  <si>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</si>
  <si>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</si>
  <si>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</si>
  <si>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</si>
  <si>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</si>
  <si>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</si>
  <si>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</si>
  <si>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</si>
  <si>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</si>
  <si>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</si>
  <si>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</si>
  <si>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</si>
  <si>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</si>
  <si>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</si>
  <si>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</si>
  <si>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</si>
  <si>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</si>
  <si>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</si>
  <si>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</si>
  <si>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</si>
  <si>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</si>
  <si>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</si>
  <si>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</si>
  <si>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</si>
  <si>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</si>
  <si>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</si>
  <si>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</si>
  <si>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</si>
  <si>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</si>
  <si>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</si>
  <si>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</si>
  <si>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</si>
  <si>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</si>
  <si>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</si>
  <si>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</si>
  <si>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</si>
  <si>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</si>
  <si>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</si>
  <si>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</si>
  <si>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</si>
  <si>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</si>
  <si>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</si>
  <si>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</si>
  <si>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</si>
  <si>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</si>
  <si>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</si>
  <si>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</si>
  <si>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</si>
  <si>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</si>
  <si>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</si>
  <si>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</si>
  <si>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</si>
  <si>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</si>
  <si>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</si>
  <si>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</si>
  <si>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</si>
  <si>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</si>
  <si>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</si>
  <si>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</si>
  <si>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</si>
  <si>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</si>
  <si>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</si>
  <si>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</si>
  <si>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</si>
  <si>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</si>
  <si>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</si>
  <si>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</si>
  <si>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</si>
  <si>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</si>
  <si>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</si>
  <si>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</si>
  <si>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</si>
  <si>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</si>
  <si>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</si>
  <si>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</si>
  <si>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</si>
  <si>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</si>
  <si>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</si>
  <si>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</si>
  <si>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</si>
  <si>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</si>
  <si>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</si>
  <si>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</si>
  <si>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</si>
  <si>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</si>
  <si>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</si>
  <si>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</si>
  <si>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</si>
  <si>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</si>
  <si>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</si>
  <si>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</si>
  <si>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</si>
  <si>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</si>
  <si>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</si>
  <si>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</si>
  <si>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</si>
  <si>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</si>
  <si>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</si>
  <si>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</si>
  <si>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</si>
  <si>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</si>
  <si>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</si>
  <si>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</si>
  <si>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</si>
  <si>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</si>
  <si>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</si>
  <si>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</si>
  <si>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</si>
  <si>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</si>
  <si>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</si>
  <si>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</si>
  <si>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</si>
  <si>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</si>
  <si>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</si>
  <si>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</si>
  <si>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</si>
  <si>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</si>
  <si>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</si>
  <si>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</si>
  <si>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</si>
  <si>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</si>
  <si>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</si>
  <si>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</si>
  <si>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</si>
  <si>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</si>
  <si>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</si>
  <si>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</si>
  <si>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</si>
  <si>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</si>
  <si>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</si>
  <si>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</si>
  <si>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</si>
  <si>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</si>
  <si>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</si>
  <si>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</si>
  <si>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</si>
  <si>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</si>
  <si>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</si>
  <si>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</si>
  <si>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</si>
  <si>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</si>
  <si>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</si>
  <si>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</si>
  <si>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</si>
  <si>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</si>
  <si>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</si>
  <si>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</si>
  <si>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</si>
  <si>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</si>
  <si>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</si>
  <si>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</si>
  <si>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</si>
  <si>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</si>
  <si>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</si>
  <si>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</si>
  <si>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</si>
  <si>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</si>
  <si>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</si>
  <si>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</si>
  <si>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</si>
  <si>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</si>
  <si>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</si>
  <si>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</si>
  <si>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</si>
  <si>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</si>
  <si>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</si>
  <si>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</si>
  <si>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</si>
  <si>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</si>
  <si>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</si>
  <si>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</si>
  <si>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</si>
  <si>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</si>
  <si>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</si>
  <si>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</si>
  <si>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</si>
  <si>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</si>
  <si>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</si>
  <si>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</si>
  <si>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</si>
  <si>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</si>
  <si>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</si>
  <si>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</si>
  <si>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</si>
  <si>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</si>
  <si>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</si>
  <si>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</si>
  <si>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</si>
  <si>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</si>
  <si>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</si>
  <si>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</si>
  <si>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</si>
  <si>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</si>
  <si>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</si>
  <si>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</si>
  <si>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</si>
  <si>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</si>
  <si>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</si>
  <si>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</si>
  <si>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</si>
  <si>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</si>
  <si>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</si>
  <si>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</si>
  <si>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</si>
  <si>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</si>
  <si>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</si>
  <si>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</si>
  <si>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</si>
  <si>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</si>
  <si>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</si>
  <si>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</si>
  <si>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</si>
  <si>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</si>
  <si>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</si>
  <si>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</si>
  <si>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</si>
  <si>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</si>
  <si>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</si>
  <si>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</si>
  <si>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</si>
  <si>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</si>
  <si>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</si>
  <si>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</si>
  <si>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</si>
  <si>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</si>
  <si>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</si>
  <si>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</si>
  <si>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</si>
  <si>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</si>
  <si>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</si>
  <si>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</si>
  <si>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</si>
  <si>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</si>
  <si>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</si>
  <si>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</si>
  <si>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</si>
  <si>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</si>
  <si>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</si>
  <si>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</si>
  <si>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</si>
  <si>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</si>
  <si>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</si>
  <si>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</si>
  <si>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</si>
  <si>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</si>
  <si>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</si>
  <si>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</si>
  <si>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</si>
  <si>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</si>
  <si>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</si>
  <si>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</si>
  <si>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</si>
  <si>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</si>
  <si>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</si>
  <si>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</si>
  <si>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</si>
  <si>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</si>
  <si>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</si>
  <si>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</si>
  <si>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</si>
  <si>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</si>
  <si>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</si>
  <si>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</si>
  <si>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</si>
  <si>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</si>
  <si>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</si>
  <si>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</si>
  <si>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</si>
  <si>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</si>
  <si>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</si>
  <si>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</si>
  <si>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</si>
  <si>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</si>
  <si>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</si>
  <si>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</si>
  <si>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</si>
  <si>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</si>
  <si>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</si>
  <si>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</si>
  <si>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</si>
  <si>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</si>
  <si>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</si>
  <si>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</si>
  <si>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</si>
  <si>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</si>
  <si>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</si>
  <si>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</si>
  <si>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</si>
  <si>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</si>
  <si>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</si>
  <si>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</si>
  <si>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</si>
  <si>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</si>
  <si>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</si>
  <si>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</si>
  <si>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</si>
  <si>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</si>
  <si>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</si>
  <si>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</si>
  <si>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</si>
  <si>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</si>
  <si>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</si>
  <si>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</si>
  <si>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</si>
  <si>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</si>
  <si>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</si>
  <si>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</si>
  <si>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</si>
  <si>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</si>
  <si>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</si>
  <si>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</si>
  <si>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</si>
  <si>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</si>
  <si>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</si>
  <si>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</si>
  <si>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</si>
  <si>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</si>
  <si>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</si>
  <si>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</si>
  <si>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</si>
  <si>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</si>
  <si>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</si>
  <si>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</si>
  <si>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</si>
  <si>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</si>
  <si>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</si>
  <si>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</si>
  <si>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</si>
  <si>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</si>
  <si>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</si>
  <si>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</si>
  <si>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</si>
  <si>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</si>
  <si>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</si>
  <si>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</si>
  <si>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</si>
  <si>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</si>
  <si>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</si>
  <si>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</si>
  <si>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</si>
  <si>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</si>
  <si>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</si>
  <si>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</si>
  <si>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</si>
  <si>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</si>
  <si>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</si>
  <si>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</si>
  <si>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</si>
  <si>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</si>
  <si>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</si>
  <si>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</si>
  <si>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</si>
  <si>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</si>
  <si>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</si>
  <si>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</si>
  <si>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</si>
  <si>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</si>
  <si>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</si>
  <si>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</si>
  <si>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</si>
  <si>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</si>
  <si>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</si>
  <si>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</si>
  <si>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</si>
  <si>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</si>
  <si>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</si>
  <si>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</si>
  <si>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</si>
  <si>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</si>
  <si>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</si>
  <si>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</si>
  <si>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</si>
  <si>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</si>
  <si>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</si>
  <si>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</si>
  <si>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</si>
  <si>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</si>
  <si>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</si>
  <si>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</si>
  <si>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</si>
  <si>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</si>
  <si>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</si>
  <si>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</si>
  <si>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</si>
  <si>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</si>
  <si>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</si>
  <si>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</si>
  <si>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</si>
  <si>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</si>
  <si>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</si>
  <si>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</si>
  <si>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</si>
  <si>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</si>
  <si>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</si>
  <si>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</si>
  <si>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</si>
  <si>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</si>
  <si>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</si>
  <si>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</si>
  <si>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</si>
  <si>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</si>
  <si>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</si>
  <si>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</si>
  <si>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</si>
  <si>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</si>
  <si>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</si>
  <si>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</si>
  <si>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</si>
  <si>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</si>
  <si>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</si>
  <si>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</si>
  <si>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</si>
  <si>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</si>
  <si>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</si>
  <si>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</si>
  <si>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</si>
  <si>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</si>
  <si>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</si>
  <si>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</si>
  <si>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</si>
  <si>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</si>
  <si>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</si>
  <si>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</si>
  <si>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</si>
  <si>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</si>
  <si>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</si>
  <si>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</si>
  <si>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</si>
  <si>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</si>
  <si>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</si>
  <si>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</si>
  <si>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</si>
  <si>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</si>
  <si>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</si>
  <si>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</si>
  <si>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</si>
  <si>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</si>
  <si>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</si>
  <si>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</si>
  <si>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</si>
  <si>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</si>
  <si>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</si>
  <si>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</si>
  <si>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</si>
  <si>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</si>
  <si>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</si>
  <si>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</si>
  <si>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</si>
  <si>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</si>
  <si>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</si>
  <si>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</si>
  <si>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</si>
  <si>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</si>
  <si>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</si>
  <si>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</si>
  <si>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</si>
  <si>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</si>
  <si>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</si>
  <si>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</si>
  <si>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</si>
  <si>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</si>
  <si>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</si>
  <si>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</si>
  <si>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</si>
  <si>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</si>
  <si>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</si>
  <si>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</si>
  <si>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</si>
  <si>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</si>
  <si>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</si>
  <si>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</si>
  <si>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</si>
  <si>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</si>
  <si>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</si>
  <si>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</si>
  <si>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</si>
  <si>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</si>
  <si>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</si>
  <si>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</si>
  <si>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</si>
  <si>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</si>
  <si>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</si>
  <si>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</si>
  <si>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</si>
  <si>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</si>
  <si>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</si>
  <si>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</si>
  <si>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</si>
  <si>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</si>
  <si>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</si>
  <si>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</si>
  <si>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</si>
  <si>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</si>
  <si>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</si>
  <si>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</si>
  <si>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</si>
  <si>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</si>
  <si>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</si>
  <si>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</si>
  <si>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</si>
  <si>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</si>
  <si>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</si>
  <si>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</si>
  <si>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</si>
  <si>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</si>
  <si>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</si>
  <si>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</si>
  <si>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</si>
  <si>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</si>
  <si>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</si>
  <si>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</si>
  <si>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</si>
  <si>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</si>
  <si>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</si>
  <si>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</si>
  <si>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</si>
  <si>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</si>
  <si>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</si>
  <si>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</si>
  <si>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</si>
  <si>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</si>
  <si>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</si>
  <si>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</si>
  <si>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</si>
  <si>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</si>
  <si>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</si>
  <si>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</si>
  <si>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</si>
  <si>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</si>
  <si>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</si>
  <si>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</si>
  <si>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</si>
  <si>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</si>
  <si>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</si>
  <si>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</si>
  <si>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</si>
  <si>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</si>
  <si>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</si>
  <si>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</si>
  <si>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</si>
  <si>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</si>
  <si>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</si>
  <si>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</si>
  <si>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</si>
  <si>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</si>
  <si>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</si>
  <si>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</si>
  <si>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</si>
  <si>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</si>
  <si>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</si>
  <si>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</si>
  <si>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</si>
  <si>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</si>
  <si>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</si>
  <si>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</si>
  <si>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</si>
  <si>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</si>
  <si>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</si>
  <si>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</si>
  <si>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</si>
  <si>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</si>
  <si>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</si>
  <si>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</si>
  <si>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</si>
  <si>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</si>
  <si>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</si>
  <si>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</si>
  <si>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</si>
  <si>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</si>
  <si>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</si>
  <si>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</si>
  <si>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</si>
  <si>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</si>
  <si>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</si>
  <si>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</si>
  <si>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</si>
  <si>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</si>
  <si>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</si>
  <si>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</si>
  <si>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</si>
  <si>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</si>
  <si>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</si>
  <si>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</si>
  <si>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</si>
  <si>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</si>
  <si>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</si>
  <si>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</si>
  <si>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</si>
  <si>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</si>
  <si>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</si>
  <si>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</si>
  <si>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</si>
  <si>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</si>
  <si>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</si>
  <si>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</si>
  <si>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</si>
  <si>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</si>
  <si>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</si>
  <si>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</si>
  <si>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</si>
  <si>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</si>
  <si>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</si>
  <si>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</si>
  <si>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</si>
  <si>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</si>
  <si>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</si>
  <si>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</si>
  <si>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</si>
  <si>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</si>
  <si>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</si>
  <si>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</si>
  <si>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</si>
  <si>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</si>
  <si>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</si>
  <si>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</si>
  <si>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</si>
  <si>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</si>
  <si>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</si>
  <si>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</si>
  <si>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</si>
  <si>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</si>
  <si>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</si>
  <si>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</si>
  <si>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</si>
  <si>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</si>
  <si>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</si>
  <si>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</si>
  <si>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</si>
  <si>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</si>
  <si>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</si>
  <si>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</si>
  <si>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</si>
  <si>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</si>
  <si>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</si>
  <si>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</si>
  <si>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</si>
  <si>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</si>
  <si>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</si>
  <si>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</si>
  <si>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</si>
  <si>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</si>
  <si>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</si>
  <si>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</si>
  <si>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</si>
  <si>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</si>
  <si>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</si>
  <si>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</si>
  <si>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</si>
  <si>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</si>
  <si>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</si>
  <si>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</si>
  <si>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</si>
  <si>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</si>
  <si>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</si>
  <si>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</si>
  <si>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</si>
  <si>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</si>
  <si>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</si>
  <si>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</si>
  <si>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</si>
  <si>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</si>
  <si>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</si>
  <si>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</si>
  <si>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</si>
  <si>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</si>
  <si>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</si>
  <si>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</si>
  <si>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</si>
  <si>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</si>
  <si>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</si>
  <si>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</si>
  <si>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</si>
  <si>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</si>
  <si>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</si>
  <si>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</si>
  <si>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</si>
  <si>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</si>
  <si>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</si>
  <si>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</si>
  <si>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</si>
  <si>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</si>
  <si>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</si>
  <si>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</si>
  <si>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</si>
  <si>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</si>
  <si>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</si>
  <si>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</si>
  <si>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</si>
  <si>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</si>
  <si>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</si>
  <si>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</si>
  <si>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</si>
  <si>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</si>
  <si>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</si>
  <si>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</si>
  <si>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</si>
  <si>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</si>
  <si>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</si>
  <si>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</si>
  <si>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</si>
  <si>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</si>
  <si>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</si>
  <si>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</si>
  <si>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</si>
  <si>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</si>
  <si>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</si>
  <si>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</si>
  <si>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</si>
  <si>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</si>
  <si>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</si>
  <si>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</si>
  <si>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</si>
  <si>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</si>
  <si>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</si>
  <si>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</si>
  <si>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</si>
  <si>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</si>
  <si>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</si>
  <si>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</si>
  <si>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</si>
  <si>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</si>
  <si>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</si>
  <si>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</si>
  <si>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</si>
  <si>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</si>
  <si>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</si>
  <si>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</si>
  <si>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</si>
  <si>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</si>
  <si>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</si>
  <si>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</si>
  <si>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</si>
  <si>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</si>
  <si>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</si>
  <si>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</si>
  <si>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</si>
  <si>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</si>
  <si>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</si>
  <si>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</si>
  <si>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</si>
  <si>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</si>
  <si>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</si>
  <si>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</si>
  <si>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</si>
  <si>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</si>
  <si>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</si>
  <si>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</si>
  <si>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</si>
  <si>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</si>
  <si>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</si>
  <si>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</si>
  <si>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</si>
  <si>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</si>
  <si>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</si>
  <si>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</si>
  <si>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</si>
  <si>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</si>
  <si>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</si>
  <si>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</si>
  <si>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</si>
  <si>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</si>
  <si>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</si>
  <si>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</si>
  <si>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</si>
  <si>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</si>
  <si>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</si>
  <si>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</si>
  <si>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</si>
  <si>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</si>
  <si>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</si>
  <si>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</si>
  <si>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</si>
  <si>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</si>
  <si>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</si>
  <si>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</si>
  <si>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</si>
  <si>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</si>
  <si>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</si>
  <si>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</si>
  <si>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</si>
  <si>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</si>
  <si>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</si>
  <si>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</si>
  <si>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</si>
  <si>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</si>
  <si>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</si>
  <si>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</si>
  <si>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</si>
  <si>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</si>
  <si>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</si>
  <si>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</si>
  <si>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</si>
  <si>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</si>
  <si>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</si>
  <si>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</si>
  <si>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</si>
  <si>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</si>
  <si>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</si>
  <si>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</si>
  <si>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</si>
  <si>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</si>
  <si>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</si>
  <si>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</si>
  <si>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</si>
  <si>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</si>
  <si>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</si>
  <si>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</si>
  <si>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</si>
  <si>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</si>
  <si>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</si>
  <si>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</si>
  <si>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</si>
  <si>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</si>
  <si>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</si>
  <si>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</si>
  <si>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</si>
  <si>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</si>
  <si>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</si>
  <si>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</si>
  <si>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</si>
  <si>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</si>
  <si>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</si>
  <si>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</si>
  <si>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</si>
  <si>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</si>
  <si>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</si>
  <si>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</si>
  <si>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</si>
  <si>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</si>
  <si>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</si>
  <si>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</si>
  <si>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</si>
  <si>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</si>
  <si>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</si>
  <si>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</si>
  <si>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</si>
  <si>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</si>
  <si>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</si>
  <si>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</si>
  <si>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</si>
  <si>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</si>
  <si>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</si>
  <si>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</si>
  <si>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</si>
  <si>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</si>
  <si>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</si>
  <si>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</si>
  <si>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</si>
  <si>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</si>
  <si>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</si>
  <si>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</si>
  <si>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</si>
  <si>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</si>
  <si>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</si>
  <si>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</si>
  <si>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</si>
  <si>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</si>
  <si>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</si>
  <si>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</si>
  <si>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</si>
  <si>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</si>
  <si>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</si>
  <si>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</si>
  <si>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</si>
  <si>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</si>
  <si>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</si>
  <si>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</si>
  <si>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</si>
  <si>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</si>
  <si>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</si>
  <si>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</si>
  <si>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</si>
  <si>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</si>
  <si>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</si>
  <si>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</si>
  <si>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</si>
  <si>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</si>
  <si>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</si>
  <si>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</si>
  <si>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</si>
  <si>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</si>
  <si>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</si>
  <si>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</si>
  <si>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</si>
  <si>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</si>
  <si>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</si>
  <si>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</si>
  <si>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</si>
  <si>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</si>
  <si>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</si>
  <si>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</si>
  <si>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</si>
  <si>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</si>
  <si>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</si>
  <si>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</si>
  <si>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</si>
  <si>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</si>
  <si>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</si>
  <si>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</si>
  <si>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</si>
  <si>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</si>
  <si>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</si>
  <si>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</si>
  <si>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</si>
  <si>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</si>
  <si>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</si>
  <si>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</si>
  <si>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</si>
  <si>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</si>
  <si>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</si>
  <si>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</si>
  <si>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</si>
  <si>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</si>
  <si>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</si>
  <si>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</si>
  <si>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</si>
  <si>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</si>
  <si>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</si>
  <si>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</si>
  <si>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</si>
  <si>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</si>
  <si>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</si>
  <si>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</si>
  <si>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</si>
  <si>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</si>
  <si>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</si>
  <si>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</si>
  <si>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</si>
  <si>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</si>
  <si>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</si>
  <si>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</si>
  <si>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</si>
  <si>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</si>
  <si>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</si>
  <si>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</si>
  <si>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</si>
  <si>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</si>
  <si>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</si>
  <si>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</si>
  <si>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</si>
  <si>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</si>
  <si>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</si>
  <si>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</si>
  <si>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</si>
  <si>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</si>
  <si>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</si>
  <si>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</si>
  <si>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</si>
  <si>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</si>
  <si>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</si>
  <si>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</si>
  <si>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</si>
  <si>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</si>
  <si>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</si>
  <si>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</si>
  <si>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</si>
  <si>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</si>
  <si>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</si>
  <si>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</si>
  <si>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</si>
  <si>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</si>
  <si>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</si>
  <si>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</si>
  <si>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</si>
  <si>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</si>
  <si>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</si>
  <si>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</si>
  <si>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</si>
  <si>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</si>
  <si>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</si>
  <si>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</si>
  <si>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</si>
  <si>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</si>
  <si>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</si>
  <si>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</si>
  <si>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</si>
  <si>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</si>
  <si>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</si>
  <si>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</si>
  <si>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</si>
  <si>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</si>
  <si>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</si>
  <si>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</si>
  <si>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</si>
  <si>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</si>
  <si>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</si>
  <si>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</si>
  <si>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</si>
  <si>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</si>
  <si>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</si>
  <si>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</si>
  <si>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</si>
  <si>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</si>
  <si>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</si>
  <si>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</si>
  <si>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</si>
  <si>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</si>
  <si>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</si>
  <si>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</si>
  <si>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</si>
  <si>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</si>
  <si>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</si>
  <si>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</si>
  <si>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</si>
  <si>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</si>
  <si>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</si>
  <si>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</si>
  <si>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</si>
  <si>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</si>
  <si>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</si>
  <si>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</si>
  <si>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</si>
  <si>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</si>
  <si>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</si>
  <si>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</si>
  <si>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</si>
  <si>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</si>
  <si>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</si>
  <si>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</si>
  <si>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</si>
  <si>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</si>
  <si>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</si>
  <si>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</si>
  <si>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</si>
  <si>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</si>
  <si>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</si>
  <si>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</si>
  <si>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</si>
  <si>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</si>
  <si>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</si>
  <si>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</si>
  <si>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</si>
  <si>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</si>
  <si>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</si>
  <si>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</si>
  <si>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</si>
  <si>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</si>
  <si>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</si>
  <si>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</si>
  <si>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</si>
  <si>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</si>
  <si>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</si>
  <si>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</si>
  <si>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</si>
  <si>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</si>
  <si>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</si>
  <si>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</si>
  <si>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</si>
  <si>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</si>
  <si>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</si>
  <si>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</si>
  <si>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</si>
  <si>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</si>
  <si>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</si>
  <si>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</si>
  <si>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</si>
  <si>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</si>
  <si>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</si>
  <si>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</si>
  <si>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</si>
  <si>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</si>
  <si>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</si>
  <si>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</si>
  <si>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</si>
  <si>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</si>
  <si>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</si>
  <si>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</si>
  <si>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</si>
  <si>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</si>
  <si>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</si>
  <si>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</si>
  <si>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</si>
  <si>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</si>
  <si>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</si>
  <si>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</si>
  <si>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</si>
  <si>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</si>
  <si>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</si>
  <si>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</si>
  <si>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</si>
  <si>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</si>
  <si>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</si>
  <si>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</si>
  <si>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</si>
  <si>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</si>
  <si>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</si>
  <si>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</si>
  <si>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</si>
  <si>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</si>
  <si>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</si>
  <si>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</si>
  <si>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</si>
  <si>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</si>
  <si>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</si>
  <si>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</si>
  <si>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</si>
  <si>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</si>
  <si>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</si>
  <si>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</si>
  <si>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</si>
  <si>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</si>
  <si>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</si>
  <si>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</si>
  <si>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</si>
  <si>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</si>
  <si>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</si>
  <si>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</si>
  <si>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</si>
  <si>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</si>
  <si>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</si>
  <si>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</si>
  <si>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</si>
  <si>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</si>
  <si>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</si>
  <si>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</si>
  <si>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</si>
  <si>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</si>
  <si>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</si>
  <si>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</si>
  <si>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</si>
  <si>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</si>
  <si>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</si>
  <si>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</si>
  <si>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</si>
  <si>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</si>
  <si>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</si>
  <si>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</si>
  <si>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</si>
  <si>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</si>
  <si>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</si>
  <si>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</si>
  <si>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</si>
  <si>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</si>
  <si>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</si>
  <si>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</si>
  <si>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</si>
  <si>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</si>
  <si>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</si>
  <si>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</si>
  <si>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</si>
  <si>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</si>
  <si>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</si>
  <si>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</si>
  <si>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</si>
  <si>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</si>
  <si>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</si>
  <si>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</si>
  <si>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</si>
  <si>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</si>
  <si>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</si>
  <si>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</si>
  <si>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</si>
  <si>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</si>
  <si>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</si>
  <si>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</si>
  <si>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</si>
  <si>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</si>
  <si>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</si>
  <si>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</si>
  <si>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</si>
  <si>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</si>
  <si>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</si>
  <si>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</si>
  <si>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</si>
  <si>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</si>
  <si>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</si>
  <si>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</si>
  <si>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</si>
  <si>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</si>
  <si>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</si>
  <si>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</si>
  <si>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</si>
  <si>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</si>
  <si>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</si>
  <si>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</si>
  <si>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</si>
  <si>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</si>
  <si>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</si>
  <si>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</si>
  <si>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</si>
  <si>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</si>
  <si>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</si>
  <si>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</si>
  <si>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</si>
  <si>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</si>
  <si>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</si>
  <si>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</si>
  <si>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</si>
  <si>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</si>
  <si>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</si>
  <si>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</si>
  <si>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</si>
  <si>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</si>
  <si>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</si>
  <si>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</si>
  <si>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</si>
  <si>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</si>
  <si>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</si>
  <si>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</si>
  <si>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</si>
  <si>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</si>
  <si>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</si>
  <si>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</si>
  <si>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</si>
  <si>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</si>
  <si>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</si>
  <si>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</si>
  <si>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</si>
  <si>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</si>
  <si>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</si>
  <si>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</si>
  <si>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</si>
  <si>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</si>
  <si>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</si>
  <si>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</si>
  <si>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</si>
  <si>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</si>
  <si>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</si>
  <si>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</si>
  <si>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</si>
  <si>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</si>
  <si>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</si>
  <si>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</si>
  <si>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</si>
  <si>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</si>
  <si>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</si>
  <si>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</si>
  <si>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</si>
  <si>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</si>
  <si>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</si>
  <si>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</si>
  <si>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</si>
  <si>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</si>
  <si>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</si>
  <si>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</si>
  <si>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</si>
  <si>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</si>
  <si>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</si>
  <si>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</si>
  <si>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</si>
  <si>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</si>
  <si>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</si>
  <si>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</si>
  <si>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</si>
  <si>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</si>
  <si>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</si>
  <si>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</si>
  <si>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</si>
  <si>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</si>
  <si>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</si>
  <si>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</si>
  <si>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</si>
  <si>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</si>
  <si>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</si>
  <si>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</si>
  <si>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</si>
  <si>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</si>
  <si>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</si>
  <si>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</si>
  <si>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</si>
  <si>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</si>
  <si>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</si>
  <si>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</si>
  <si>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</si>
  <si>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</si>
  <si>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</si>
  <si>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</si>
  <si>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</si>
  <si>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</si>
  <si>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</si>
  <si>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</si>
  <si>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</si>
  <si>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</si>
  <si>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</si>
  <si>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</si>
  <si>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</si>
  <si>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</si>
  <si>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</si>
  <si>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</si>
  <si>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</si>
  <si>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</si>
  <si>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</si>
  <si>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</si>
  <si>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</si>
  <si>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</si>
  <si>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</si>
  <si>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</si>
  <si>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</si>
  <si>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</si>
  <si>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</si>
  <si>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</si>
  <si>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</si>
  <si>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</si>
  <si>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</si>
  <si>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</si>
  <si>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</si>
  <si>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</si>
  <si>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</si>
  <si>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</si>
  <si>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</si>
  <si>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</si>
  <si>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</si>
  <si>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</si>
  <si>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</si>
  <si>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</si>
  <si>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</si>
  <si>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</si>
  <si>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</si>
  <si>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</si>
  <si>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</si>
  <si>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</si>
  <si>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</si>
  <si>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</si>
  <si>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</si>
  <si>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</si>
  <si>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</si>
  <si>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</si>
  <si>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</si>
  <si>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</si>
  <si>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</si>
  <si>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</si>
  <si>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</si>
  <si>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</si>
  <si>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</si>
  <si>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</si>
  <si>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</si>
  <si>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</si>
  <si>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</si>
  <si>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</si>
  <si>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</si>
  <si>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</si>
  <si>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</si>
  <si>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</si>
  <si>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</si>
  <si>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</si>
  <si>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</si>
  <si>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</si>
  <si>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</si>
  <si>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</si>
  <si>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</si>
  <si>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</si>
  <si>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</si>
  <si>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</si>
  <si>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</si>
  <si>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</si>
  <si>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</si>
  <si>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</si>
  <si>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</si>
  <si>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</si>
  <si>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</si>
  <si>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</si>
  <si>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</si>
  <si>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</si>
  <si>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</si>
  <si>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</si>
  <si>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</si>
  <si>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</si>
  <si>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</si>
  <si>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</si>
  <si>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</si>
  <si>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</si>
  <si>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</si>
  <si>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</si>
  <si>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</si>
  <si>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</si>
  <si>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</si>
  <si>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</si>
  <si>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</si>
  <si>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</si>
  <si>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</si>
  <si>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</si>
  <si>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</si>
  <si>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</si>
  <si>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</si>
  <si>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</si>
  <si>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</si>
  <si>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</si>
  <si>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</si>
  <si>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</si>
  <si>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</si>
  <si>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</si>
  <si>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</si>
  <si>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</si>
  <si>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</si>
  <si>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</si>
  <si>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</si>
  <si>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</si>
  <si>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</si>
  <si>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</si>
  <si>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</si>
  <si>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</si>
  <si>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</si>
  <si>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</si>
  <si>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</si>
  <si>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</si>
  <si>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</si>
  <si>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</si>
  <si>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</si>
  <si>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</si>
  <si>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</si>
  <si>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</si>
  <si>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</si>
  <si>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</si>
  <si>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</si>
  <si>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</si>
  <si>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</si>
  <si>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</si>
  <si>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</si>
  <si>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</si>
  <si>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</si>
  <si>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</si>
  <si>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</si>
  <si>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</si>
  <si>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</si>
  <si>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</si>
  <si>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</si>
  <si>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</si>
  <si>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</si>
  <si>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</si>
  <si>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</si>
  <si>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</si>
  <si>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</si>
  <si>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</si>
  <si>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</si>
  <si>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</si>
  <si>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</si>
  <si>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</si>
  <si>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</si>
  <si>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</si>
  <si>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</si>
  <si>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</si>
  <si>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</si>
  <si>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</si>
  <si>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</si>
  <si>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</si>
  <si>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</si>
  <si>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</si>
  <si>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</si>
  <si>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</si>
  <si>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</si>
  <si>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</si>
  <si>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</si>
  <si>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</si>
  <si>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</si>
  <si>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</si>
  <si>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</si>
  <si>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</si>
  <si>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</si>
  <si>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</si>
  <si>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</si>
  <si>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</si>
  <si>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</si>
  <si>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</si>
  <si>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</si>
  <si>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</si>
  <si>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</si>
  <si>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</si>
  <si>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</si>
  <si>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</si>
  <si>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</si>
  <si>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</si>
  <si>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</si>
  <si>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</si>
  <si>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</si>
  <si>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</si>
  <si>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</si>
  <si>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</si>
  <si>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</si>
  <si>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</si>
  <si>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</si>
  <si>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</si>
  <si>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</si>
  <si>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</si>
  <si>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</si>
  <si>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</si>
  <si>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</si>
  <si>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</si>
  <si>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</si>
  <si>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</si>
  <si>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</si>
  <si>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</si>
  <si>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</si>
  <si>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</si>
  <si>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</si>
  <si>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</si>
  <si>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</si>
  <si>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</si>
  <si>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</si>
  <si>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</si>
  <si>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</si>
  <si>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</si>
  <si>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</si>
  <si>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</si>
  <si>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</si>
  <si>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</si>
  <si>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</si>
  <si>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</si>
  <si>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</si>
  <si>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</si>
  <si>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</si>
  <si>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</si>
  <si>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</si>
  <si>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</si>
  <si>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</si>
  <si>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</si>
  <si>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</si>
  <si>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</si>
  <si>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</si>
  <si>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</si>
  <si>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</si>
  <si>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</si>
  <si>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</si>
  <si>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</si>
  <si>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</si>
  <si>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</si>
  <si>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</si>
  <si>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</si>
  <si>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</si>
  <si>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</si>
  <si>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</si>
  <si>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</si>
  <si>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</si>
  <si>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</si>
  <si>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</si>
  <si>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</si>
  <si>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</si>
  <si>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</si>
  <si>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</si>
  <si>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</si>
  <si>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</si>
  <si>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</si>
  <si>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</si>
  <si>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</si>
  <si>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</si>
  <si>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</si>
  <si>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</si>
  <si>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</si>
  <si>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</si>
  <si>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</si>
  <si>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</si>
  <si>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</si>
  <si>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</si>
  <si>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</si>
  <si>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</si>
  <si>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</si>
  <si>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</si>
  <si>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</si>
  <si>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</si>
  <si>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</si>
  <si>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</si>
  <si>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</si>
  <si>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</si>
  <si>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</si>
  <si>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</si>
  <si>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</si>
  <si>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</si>
  <si>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</si>
  <si>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</si>
  <si>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</si>
  <si>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</si>
  <si>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</si>
  <si>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</si>
  <si>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</si>
  <si>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</si>
  <si>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</si>
  <si>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</si>
  <si>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</si>
  <si>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</si>
  <si>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</si>
  <si>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</si>
  <si>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</si>
  <si>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</si>
  <si>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</si>
  <si>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</si>
  <si>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</si>
  <si>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</si>
  <si>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</si>
  <si>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</si>
  <si>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</si>
  <si>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</si>
  <si>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</si>
  <si>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</si>
  <si>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</si>
  <si>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</si>
  <si>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</si>
  <si>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</si>
  <si>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</si>
  <si>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</si>
  <si>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</si>
  <si>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</si>
  <si>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</si>
  <si>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</si>
  <si>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</si>
  <si>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</si>
  <si>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</si>
  <si>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</si>
  <si>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</si>
  <si>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</si>
  <si>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</si>
  <si>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</si>
  <si>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</si>
  <si>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</si>
  <si>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</si>
  <si>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</si>
  <si>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</si>
  <si>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</si>
  <si>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</si>
  <si>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</si>
  <si>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</si>
  <si>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</si>
  <si>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</si>
  <si>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</si>
  <si>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</si>
  <si>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</si>
  <si>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</si>
  <si>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</si>
  <si>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</si>
  <si>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</si>
  <si>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</si>
  <si>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</si>
  <si>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</si>
  <si>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</si>
  <si>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</si>
  <si>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</si>
  <si>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</si>
  <si>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</si>
  <si>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</si>
  <si>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</si>
  <si>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</si>
  <si>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</si>
  <si>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</si>
  <si>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</si>
  <si>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</si>
  <si>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</si>
  <si>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</si>
  <si>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</si>
  <si>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</si>
  <si>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</si>
  <si>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</si>
  <si>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</si>
  <si>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</si>
  <si>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</si>
  <si>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</si>
  <si>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</si>
  <si>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</si>
  <si>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</si>
  <si>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</si>
  <si>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</si>
  <si>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</si>
  <si>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</si>
  <si>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</si>
  <si>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</si>
  <si>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</si>
  <si>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</si>
  <si>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</si>
  <si>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</si>
  <si>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</si>
  <si>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</si>
  <si>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</si>
  <si>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</si>
  <si>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</si>
  <si>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</si>
  <si>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</si>
  <si>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</si>
  <si>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</si>
  <si>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</si>
  <si>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</si>
  <si>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</si>
  <si>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</si>
  <si>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</si>
  <si>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</si>
  <si>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</si>
  <si>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</si>
  <si>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</si>
  <si>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</si>
  <si>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</si>
  <si>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</si>
  <si>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</si>
  <si>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</si>
  <si>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</si>
  <si>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</si>
  <si>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</si>
  <si>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</si>
  <si>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</si>
  <si>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</si>
  <si>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</si>
  <si>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</si>
  <si>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</si>
  <si>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</si>
  <si>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</si>
  <si>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</si>
  <si>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</si>
  <si>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</si>
  <si>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</si>
  <si>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</si>
  <si>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</si>
  <si>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</si>
  <si>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</si>
  <si>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</si>
  <si>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</si>
  <si>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</si>
  <si>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</si>
  <si>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</si>
  <si>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</si>
  <si>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</si>
  <si>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</si>
  <si>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</si>
  <si>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</si>
  <si>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</si>
  <si>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</si>
  <si>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</si>
  <si>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</si>
  <si>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</si>
  <si>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</si>
  <si>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</si>
  <si>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</si>
  <si>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</si>
  <si>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</si>
  <si>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</si>
  <si>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</si>
  <si>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</si>
  <si>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</si>
  <si>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</si>
  <si>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</si>
  <si>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</si>
  <si>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</si>
  <si>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</si>
  <si>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</si>
  <si>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</si>
  <si>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</si>
  <si>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</si>
  <si>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</si>
  <si>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</si>
  <si>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</si>
  <si>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</si>
  <si>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</si>
  <si>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</si>
  <si>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</si>
  <si>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</si>
  <si>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</si>
  <si>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</si>
  <si>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</si>
  <si>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</si>
  <si>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</si>
  <si>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</si>
  <si>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</si>
  <si>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</si>
  <si>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</si>
  <si>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</si>
  <si>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</si>
  <si>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</si>
  <si>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</si>
  <si>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</si>
  <si>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</si>
  <si>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</si>
  <si>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</si>
  <si>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</si>
  <si>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</si>
  <si>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</si>
  <si>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</si>
  <si>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</si>
  <si>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</si>
  <si>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</si>
  <si>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</si>
  <si>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</si>
  <si>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</si>
  <si>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</si>
  <si>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</si>
  <si>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</si>
  <si>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</si>
  <si>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</si>
  <si>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</si>
  <si>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</si>
  <si>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</si>
  <si>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</si>
  <si>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</si>
  <si>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</si>
  <si>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</si>
  <si>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</si>
  <si>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</si>
  <si>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</si>
  <si>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</si>
  <si>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</si>
  <si>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</si>
  <si>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</si>
  <si>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</si>
  <si>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</si>
  <si>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</si>
  <si>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</si>
  <si>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</si>
  <si>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</si>
  <si>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</si>
  <si>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</si>
  <si>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</si>
  <si>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</si>
  <si>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</si>
  <si>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</si>
  <si>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</si>
  <si>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</si>
  <si>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</si>
  <si>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</si>
  <si>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</si>
  <si>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</si>
  <si>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</si>
  <si>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</si>
  <si>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</si>
  <si>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</si>
  <si>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</si>
  <si>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</si>
  <si>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</si>
  <si>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</si>
  <si>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</si>
  <si>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</si>
  <si>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</si>
  <si>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</si>
  <si>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</si>
  <si>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</si>
  <si>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</si>
  <si>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</si>
  <si>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</si>
  <si>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</si>
  <si>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</si>
  <si>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</si>
  <si>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</si>
  <si>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</si>
  <si>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</si>
  <si>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</si>
  <si>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</si>
  <si>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</si>
  <si>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</si>
  <si>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</si>
  <si>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</si>
  <si>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</si>
  <si>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</si>
  <si>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</si>
  <si>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</si>
  <si>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</si>
  <si>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</si>
  <si>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</si>
  <si>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</si>
  <si>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</si>
  <si>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</si>
  <si>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</si>
  <si>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</si>
  <si>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</si>
  <si>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</si>
  <si>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</si>
  <si>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</si>
  <si>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</si>
  <si>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</si>
  <si>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</si>
  <si>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</si>
  <si>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</si>
  <si>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</si>
  <si>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</si>
  <si>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</si>
  <si>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</si>
  <si>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</si>
  <si>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</si>
  <si>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</si>
  <si>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</si>
  <si>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</si>
  <si>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</si>
  <si>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</si>
  <si>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</si>
  <si>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</si>
  <si>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</si>
  <si>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</si>
  <si>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</si>
  <si>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</si>
  <si>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</si>
  <si>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</si>
  <si>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</si>
  <si>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</si>
  <si>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</si>
  <si>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</si>
  <si>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</si>
  <si>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</si>
  <si>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</si>
  <si>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</si>
  <si>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</si>
  <si>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</si>
  <si>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</si>
  <si>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</si>
  <si>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</si>
  <si>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</si>
  <si>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</si>
  <si>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</si>
  <si>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</si>
  <si>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</si>
  <si>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</si>
  <si>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</si>
  <si>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</si>
  <si>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</si>
  <si>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</si>
  <si>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</si>
  <si>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</si>
  <si>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</si>
  <si>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</si>
  <si>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</si>
  <si>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</si>
  <si>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</si>
  <si>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</si>
  <si>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</si>
  <si>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</si>
  <si>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</si>
  <si>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</si>
  <si>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</si>
  <si>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</si>
  <si>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</si>
  <si>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</si>
  <si>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</si>
  <si>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</si>
  <si>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</si>
  <si>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</si>
  <si>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</si>
  <si>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</si>
  <si>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</si>
  <si>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</si>
  <si>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</si>
  <si>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</si>
  <si>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</si>
  <si>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</si>
  <si>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</si>
  <si>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</si>
  <si>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</si>
  <si>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</si>
  <si>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</si>
  <si>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</si>
  <si>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</si>
  <si>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</si>
  <si>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</si>
  <si>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</si>
  <si>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</si>
  <si>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</si>
  <si>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</si>
  <si>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</si>
  <si>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</si>
  <si>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</si>
  <si>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</si>
  <si>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</si>
  <si>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</si>
  <si>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</si>
  <si>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</si>
  <si>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</si>
  <si>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</si>
  <si>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</si>
  <si>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</si>
  <si>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</si>
  <si>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</si>
  <si>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</si>
  <si>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</si>
  <si>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</si>
  <si>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</si>
  <si>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</si>
  <si>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</si>
  <si>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</si>
  <si>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</si>
  <si>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</si>
  <si>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</si>
  <si>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</si>
  <si>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</si>
  <si>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</si>
  <si>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</si>
  <si>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</si>
  <si>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</si>
  <si>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</si>
  <si>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</si>
  <si>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</si>
  <si>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</si>
  <si>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</si>
  <si>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</si>
  <si>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</si>
  <si>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</si>
  <si>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</si>
  <si>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</si>
  <si>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</si>
  <si>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</si>
  <si>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</si>
  <si>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</si>
  <si>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</si>
  <si>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</si>
  <si>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</si>
  <si>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</si>
  <si>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</si>
  <si>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</si>
  <si>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</si>
  <si>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</si>
  <si>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</si>
  <si>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</si>
  <si>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</si>
  <si>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</si>
  <si>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</si>
  <si>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</si>
  <si>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</si>
  <si>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</si>
  <si>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</si>
  <si>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</si>
  <si>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</si>
  <si>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</si>
  <si>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</si>
  <si>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</si>
  <si>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</si>
  <si>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</si>
  <si>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</si>
  <si>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</si>
  <si>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</si>
  <si>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</si>
  <si>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</si>
  <si>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</si>
  <si>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</si>
  <si>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</si>
  <si>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</si>
  <si>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</si>
  <si>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</si>
  <si>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</si>
  <si>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</si>
  <si>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</si>
  <si>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</si>
  <si>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</si>
  <si>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</si>
  <si>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</si>
  <si>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</si>
  <si>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</si>
  <si>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</si>
  <si>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</si>
  <si>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</si>
  <si>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</si>
  <si>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</si>
  <si>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</si>
  <si>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</si>
  <si>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</si>
  <si>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</si>
  <si>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</si>
  <si>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</si>
  <si>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</si>
  <si>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</si>
  <si>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</si>
  <si>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</si>
  <si>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</si>
  <si>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</si>
  <si>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</si>
  <si>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</si>
  <si>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</si>
  <si>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</si>
  <si>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</si>
  <si>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</si>
  <si>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</si>
  <si>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</si>
  <si>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</si>
  <si>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</si>
  <si>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</si>
  <si>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</si>
  <si>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</si>
  <si>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</si>
  <si>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</si>
  <si>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</si>
  <si>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</si>
  <si>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</si>
  <si>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</si>
  <si>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</si>
  <si>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</si>
  <si>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</si>
  <si>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</si>
  <si>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</si>
  <si>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</si>
  <si>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</si>
  <si>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</si>
  <si>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</si>
  <si>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</si>
  <si>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</si>
  <si>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</si>
  <si>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</si>
  <si>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</si>
  <si>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</si>
  <si>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</si>
  <si>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</si>
  <si>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</si>
  <si>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</si>
  <si>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</si>
  <si>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</si>
  <si>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</si>
  <si>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</si>
  <si>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</si>
  <si>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</si>
  <si>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</si>
  <si>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</si>
  <si>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</si>
  <si>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</si>
  <si>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</si>
  <si>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</si>
  <si>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</si>
  <si>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</si>
  <si>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</si>
  <si>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</si>
  <si>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</si>
  <si>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</si>
  <si>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</si>
  <si>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</si>
  <si>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</si>
  <si>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</si>
  <si>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</si>
  <si>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</si>
  <si>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</si>
  <si>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</si>
  <si>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</si>
  <si>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</si>
  <si>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</si>
  <si>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</si>
  <si>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</si>
  <si>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</si>
  <si>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</si>
  <si>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</si>
  <si>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</si>
  <si>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</si>
  <si>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</si>
  <si>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</si>
  <si>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</si>
  <si>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</si>
  <si>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</si>
  <si>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</si>
  <si>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</si>
  <si>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</si>
  <si>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</si>
  <si>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</si>
  <si>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</si>
  <si>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</si>
  <si>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</si>
  <si>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</si>
  <si>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</si>
  <si>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</si>
  <si>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</si>
  <si>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</si>
  <si>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</si>
  <si>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</si>
  <si>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</si>
  <si>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</si>
  <si>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</si>
  <si>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</si>
  <si>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</si>
  <si>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</si>
  <si>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</si>
  <si>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</si>
  <si>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</si>
  <si>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</si>
  <si>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</si>
  <si>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</si>
  <si>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</si>
  <si>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</si>
  <si>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</si>
  <si>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</si>
  <si>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</si>
  <si>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</si>
  <si>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</si>
  <si>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</si>
  <si>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</si>
  <si>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</si>
  <si>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</si>
  <si>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</si>
  <si>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</si>
  <si>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</si>
  <si>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</si>
  <si>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</si>
  <si>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</si>
  <si>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</si>
  <si>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</si>
  <si>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</si>
  <si>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</si>
  <si>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</si>
  <si>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</si>
  <si>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</si>
  <si>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</si>
  <si>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</si>
  <si>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</si>
  <si>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</si>
  <si>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</si>
  <si>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</si>
  <si>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</si>
  <si>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</si>
  <si>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</si>
  <si>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</si>
  <si>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</si>
  <si>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</si>
  <si>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</si>
  <si>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</si>
  <si>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</si>
  <si>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</si>
  <si>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</si>
  <si>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</si>
  <si>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</si>
  <si>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</si>
  <si>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</si>
  <si>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</si>
  <si>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</si>
  <si>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</si>
  <si>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</si>
  <si>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</si>
  <si>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</si>
  <si>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</si>
  <si>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</si>
  <si>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</si>
  <si>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</si>
  <si>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</si>
  <si>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</si>
  <si>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</si>
  <si>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</si>
  <si>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</si>
  <si>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</si>
  <si>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</si>
  <si>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</si>
  <si>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</si>
  <si>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</si>
  <si>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</si>
  <si>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</si>
  <si>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</si>
  <si>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</si>
  <si>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</si>
  <si>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</si>
  <si>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</si>
  <si>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</si>
  <si>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</si>
  <si>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</si>
  <si>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</si>
  <si>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</si>
  <si>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</si>
  <si>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</si>
  <si>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</si>
  <si>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</si>
  <si>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</si>
  <si>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</si>
  <si>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</si>
  <si>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</si>
  <si>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</si>
  <si>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</si>
  <si>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</si>
  <si>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</si>
  <si>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</si>
  <si>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</si>
  <si>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</si>
  <si>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</si>
  <si>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</si>
  <si>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</si>
  <si>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</si>
  <si>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</si>
  <si>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</si>
  <si>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</si>
  <si>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</si>
  <si>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</si>
  <si>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</si>
  <si>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</si>
  <si>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</si>
  <si>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</si>
  <si>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</si>
  <si>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</si>
  <si>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</si>
  <si>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</si>
  <si>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</si>
  <si>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</si>
  <si>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</si>
  <si>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</si>
  <si>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</si>
  <si>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</si>
  <si>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</si>
  <si>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</si>
  <si>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</si>
  <si>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</si>
  <si>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</si>
  <si>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</si>
  <si>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</si>
  <si>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</si>
  <si>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</si>
  <si>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</si>
  <si>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</si>
  <si>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</si>
  <si>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</si>
  <si>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</si>
  <si>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</si>
  <si>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</si>
  <si>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</si>
  <si>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</si>
  <si>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</si>
  <si>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</si>
  <si>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</si>
  <si>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</si>
  <si>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</si>
  <si>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</si>
  <si>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</si>
  <si>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</si>
  <si>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</si>
  <si>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</si>
  <si>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</si>
  <si>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</si>
  <si>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</si>
  <si>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</si>
  <si>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</si>
  <si>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</si>
  <si>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</si>
  <si>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</si>
  <si>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</si>
  <si>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</si>
  <si>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</si>
  <si>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</si>
  <si>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</si>
  <si>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</si>
  <si>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</si>
  <si>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</si>
  <si>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</si>
  <si>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</si>
  <si>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</si>
  <si>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</si>
  <si>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</si>
  <si>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</si>
  <si>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</si>
  <si>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</si>
  <si>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</si>
  <si>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</si>
  <si>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</si>
  <si>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</si>
  <si>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</si>
  <si>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</si>
  <si>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</si>
  <si>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</si>
  <si>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</si>
  <si>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</si>
  <si>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</si>
  <si>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</si>
  <si>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</si>
  <si>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</si>
  <si>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</si>
  <si>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</si>
  <si>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</si>
  <si>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</si>
  <si>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</si>
  <si>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</si>
  <si>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</si>
  <si>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</si>
  <si>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</si>
  <si>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</si>
  <si>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</si>
  <si>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</si>
  <si>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</si>
  <si>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</si>
  <si>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</si>
  <si>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</si>
  <si>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</si>
  <si>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</si>
  <si>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</si>
  <si>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</si>
  <si>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</si>
  <si>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</si>
  <si>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</si>
  <si>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</si>
  <si>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</si>
  <si>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</si>
  <si>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</si>
  <si>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</si>
  <si>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</si>
  <si>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</si>
  <si>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</si>
  <si>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</si>
  <si>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</si>
  <si>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</si>
  <si>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</si>
  <si>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</si>
  <si>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</si>
  <si>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</si>
  <si>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</si>
  <si>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</si>
  <si>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</si>
  <si>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</si>
  <si>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</si>
  <si>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</si>
  <si>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</si>
  <si>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</si>
  <si>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</si>
  <si>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</si>
  <si>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</si>
  <si>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</si>
  <si>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</si>
  <si>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</si>
  <si>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</si>
  <si>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</si>
  <si>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</si>
  <si>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</si>
  <si>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</si>
  <si>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</si>
  <si>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</si>
  <si>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</si>
  <si>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</si>
  <si>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</si>
  <si>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</si>
  <si>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</si>
  <si>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</si>
  <si>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</si>
  <si>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</si>
  <si>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</si>
  <si>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</si>
  <si>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</si>
  <si>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</si>
  <si>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</si>
  <si>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</si>
  <si>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</si>
  <si>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</si>
  <si>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</si>
  <si>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</si>
  <si>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</si>
  <si>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</si>
  <si>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</si>
  <si>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</si>
  <si>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</si>
  <si>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</si>
  <si>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</si>
  <si>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</si>
  <si>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</si>
  <si>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</si>
  <si>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</si>
  <si>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</si>
  <si>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</si>
  <si>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</si>
  <si>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</si>
  <si>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</si>
  <si>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</si>
  <si>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</si>
  <si>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</si>
  <si>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</si>
  <si>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</si>
  <si>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</si>
  <si>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</si>
  <si>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</si>
  <si>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</si>
  <si>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</si>
  <si>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</si>
  <si>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</si>
  <si>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</si>
  <si>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</si>
  <si>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</si>
  <si>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</si>
  <si>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</si>
  <si>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</si>
  <si>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</si>
  <si>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</si>
  <si>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</si>
  <si>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</si>
  <si>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</si>
  <si>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</si>
  <si>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</si>
  <si>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</si>
  <si>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</si>
  <si>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</si>
  <si>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</si>
  <si>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</si>
  <si>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</si>
  <si>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</si>
  <si>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</si>
  <si>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</si>
  <si>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</si>
  <si>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</si>
  <si>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</si>
  <si>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</si>
  <si>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</si>
  <si>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</si>
  <si>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</si>
  <si>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</si>
  <si>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</si>
  <si>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</si>
  <si>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</si>
  <si>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</si>
  <si>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</si>
  <si>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</si>
  <si>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</si>
  <si>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</si>
  <si>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</si>
  <si>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</si>
  <si>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</si>
  <si>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</si>
  <si>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</si>
  <si>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</si>
  <si>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</si>
  <si>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</si>
  <si>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</si>
  <si>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</si>
  <si>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</si>
  <si>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</si>
  <si>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</si>
  <si>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</si>
  <si>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</si>
  <si>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</si>
  <si>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</si>
  <si>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</si>
  <si>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</si>
  <si>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</si>
  <si>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</si>
  <si>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</si>
  <si>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</si>
  <si>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</si>
  <si>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</si>
  <si>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</si>
  <si>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</si>
  <si>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</si>
  <si>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</si>
  <si>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</si>
  <si>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</si>
  <si>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</si>
  <si>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</si>
  <si>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</si>
  <si>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</si>
  <si>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</si>
  <si>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</si>
  <si>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</si>
  <si>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</si>
  <si>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</si>
  <si>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</si>
  <si>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</si>
  <si>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</si>
  <si>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</si>
  <si>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</si>
  <si>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</si>
  <si>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</si>
  <si>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</si>
  <si>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</si>
  <si>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</si>
  <si>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</si>
  <si>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</si>
  <si>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</si>
  <si>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</si>
  <si>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</si>
  <si>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</si>
  <si>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</si>
  <si>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</si>
  <si>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</si>
  <si>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</si>
  <si>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</si>
  <si>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</si>
  <si>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</si>
  <si>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</si>
  <si>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</si>
  <si>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</si>
  <si>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</si>
  <si>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</si>
  <si>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</si>
  <si>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</si>
  <si>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</si>
  <si>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</si>
  <si>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</si>
  <si>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</si>
  <si>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</si>
  <si>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</si>
  <si>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</si>
  <si>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</si>
  <si>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</si>
  <si>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</si>
  <si>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</si>
  <si>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</si>
  <si>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</si>
  <si>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</si>
  <si>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</si>
  <si>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</si>
  <si>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</si>
  <si>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</si>
  <si>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</si>
  <si>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</si>
  <si>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</si>
  <si>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</si>
  <si>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</si>
  <si>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</si>
  <si>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</si>
  <si>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</si>
  <si>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</si>
  <si>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</si>
  <si>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</si>
  <si>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</si>
  <si>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</si>
  <si>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</si>
  <si>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</si>
  <si>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</si>
  <si>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</si>
  <si>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</si>
  <si>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</si>
  <si>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</si>
  <si>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</si>
  <si>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</si>
  <si>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</si>
  <si>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</si>
  <si>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</si>
  <si>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</si>
  <si>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</si>
  <si>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</si>
  <si>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</si>
  <si>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</si>
  <si>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</si>
  <si>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</si>
  <si>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</si>
  <si>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</si>
  <si>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</si>
  <si>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</si>
  <si>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</si>
  <si>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</si>
  <si>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</si>
  <si>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</si>
  <si>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</si>
  <si>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</si>
  <si>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</si>
  <si>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</si>
  <si>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</si>
  <si>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</si>
  <si>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</si>
  <si>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</si>
  <si>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</si>
  <si>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</si>
  <si>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</si>
  <si>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</si>
  <si>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</si>
  <si>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</si>
  <si>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</si>
  <si>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</si>
  <si>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</si>
  <si>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</si>
  <si>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</si>
  <si>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</si>
  <si>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</si>
  <si>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</si>
  <si>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</si>
  <si>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</si>
  <si>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</si>
  <si>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</si>
  <si>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</si>
  <si>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</si>
  <si>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</si>
  <si>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</si>
  <si>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</si>
  <si>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</si>
  <si>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</si>
  <si>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</si>
  <si>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</si>
  <si>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</si>
  <si>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</si>
  <si>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</si>
  <si>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</si>
  <si>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</si>
  <si>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</si>
  <si>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</si>
  <si>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</si>
  <si>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</si>
  <si>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</si>
  <si>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</si>
  <si>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</si>
  <si>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</si>
  <si>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</si>
  <si>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</si>
  <si>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</si>
  <si>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</si>
  <si>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</si>
  <si>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</si>
  <si>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</si>
  <si>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</si>
  <si>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</si>
  <si>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</si>
  <si>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</si>
  <si>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</si>
  <si>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</si>
  <si>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</si>
  <si>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</si>
  <si>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</si>
  <si>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</si>
  <si>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</si>
  <si>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</si>
  <si>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</si>
  <si>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</si>
  <si>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</si>
  <si>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</si>
  <si>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</si>
  <si>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</si>
  <si>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</si>
  <si>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</si>
  <si>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</si>
  <si>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</si>
  <si>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</si>
  <si>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</si>
  <si>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</si>
  <si>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</si>
  <si>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</si>
  <si>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</si>
  <si>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</si>
  <si>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</si>
  <si>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</si>
  <si>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</si>
  <si>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</si>
  <si>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</si>
  <si>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</si>
  <si>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</si>
  <si>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</si>
  <si>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</si>
  <si>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</si>
  <si>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</si>
  <si>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</si>
  <si>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</si>
  <si>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</si>
  <si>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</si>
  <si>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</si>
  <si>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</si>
  <si>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</si>
  <si>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</si>
  <si>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</si>
  <si>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</si>
  <si>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</si>
  <si>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</si>
  <si>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</si>
  <si>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</si>
  <si>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</si>
  <si>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</si>
  <si>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</si>
  <si>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</si>
  <si>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</si>
  <si>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</si>
  <si>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</si>
  <si>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</si>
  <si>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</si>
  <si>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</si>
  <si>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</si>
  <si>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</si>
  <si>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</si>
  <si>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</si>
  <si>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</si>
  <si>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</si>
  <si>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</si>
  <si>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</si>
  <si>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</si>
  <si>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</si>
  <si>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</si>
  <si>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</si>
  <si>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</si>
  <si>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</si>
  <si>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</si>
  <si>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</si>
  <si>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</si>
  <si>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</si>
  <si>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</si>
  <si>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</si>
  <si>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</si>
  <si>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</si>
  <si>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</si>
  <si>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</si>
  <si>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</si>
  <si>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</si>
  <si>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</si>
  <si>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</si>
  <si>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</si>
  <si>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</si>
  <si>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</si>
  <si>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</si>
  <si>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</si>
  <si>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</si>
  <si>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</si>
  <si>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</si>
  <si>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</si>
  <si>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</si>
  <si>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</si>
  <si>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</si>
  <si>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</si>
  <si>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</si>
  <si>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</si>
  <si>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</si>
  <si>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</si>
  <si>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</si>
  <si>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</si>
  <si>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</si>
  <si>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</si>
  <si>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</si>
  <si>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</si>
  <si>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</si>
  <si>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</si>
  <si>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</si>
  <si>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</si>
  <si>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</si>
  <si>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</si>
  <si>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</si>
  <si>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</si>
  <si>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</si>
  <si>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</si>
  <si>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</si>
  <si>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</si>
  <si>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</si>
  <si>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</si>
  <si>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</si>
  <si>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</si>
  <si>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</si>
  <si>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</si>
  <si>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</si>
  <si>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</si>
  <si>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</si>
  <si>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</si>
  <si>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</si>
  <si>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</si>
  <si>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</si>
  <si>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</si>
  <si>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</si>
  <si>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</si>
  <si>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</si>
  <si>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</si>
  <si>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</si>
  <si>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</si>
  <si>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</si>
  <si>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</si>
  <si>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</si>
  <si>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</si>
  <si>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</si>
  <si>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</si>
  <si>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</si>
  <si>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</si>
  <si>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</si>
  <si>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</si>
  <si>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</si>
  <si>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</si>
  <si>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</si>
  <si>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</si>
  <si>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</si>
  <si>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</si>
  <si>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</si>
  <si>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</si>
  <si>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</si>
  <si>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</si>
  <si>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</si>
  <si>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</si>
  <si>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</si>
  <si>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</si>
  <si>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</si>
  <si>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</si>
  <si>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</si>
  <si>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</si>
  <si>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</si>
  <si>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</si>
  <si>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</si>
  <si>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</si>
  <si>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</si>
  <si>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</si>
  <si>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</si>
  <si>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</si>
  <si>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</si>
  <si>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</si>
  <si>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</si>
  <si>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</si>
  <si>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</si>
  <si>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</si>
  <si>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</si>
  <si>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</si>
  <si>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</si>
  <si>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</si>
  <si>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</si>
  <si>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</si>
  <si>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</si>
  <si>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</si>
  <si>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</si>
  <si>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</si>
  <si>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</si>
  <si>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</si>
  <si>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</si>
  <si>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</si>
  <si>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</si>
  <si>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</si>
  <si>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</si>
  <si>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</si>
  <si>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</si>
  <si>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</si>
  <si>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</si>
  <si>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</si>
  <si>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</si>
  <si>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</si>
  <si>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</si>
  <si>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</si>
  <si>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</si>
  <si>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</si>
  <si>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</si>
  <si>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</si>
  <si>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</si>
  <si>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</si>
  <si>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</si>
  <si>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</si>
  <si>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</si>
  <si>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</si>
  <si>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</si>
  <si>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</si>
  <si>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</si>
  <si>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</si>
  <si>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</si>
  <si>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</si>
  <si>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</si>
  <si>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</si>
  <si>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</si>
  <si>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</si>
  <si>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</si>
  <si>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</si>
  <si>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</si>
  <si>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</si>
  <si>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</si>
  <si>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</si>
  <si>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</si>
  <si>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</si>
  <si>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</si>
  <si>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</si>
  <si>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</si>
  <si>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</si>
  <si>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</si>
  <si>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</si>
  <si>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</si>
  <si>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</si>
  <si>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</si>
  <si>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</si>
  <si>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</si>
  <si>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</si>
  <si>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</si>
  <si>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</si>
  <si>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</si>
  <si>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</si>
  <si>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</si>
  <si>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</si>
  <si>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</si>
  <si>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</si>
  <si>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</si>
  <si>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</si>
  <si>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</si>
  <si>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</si>
  <si>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</si>
  <si>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</si>
  <si>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</si>
  <si>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</si>
  <si>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</si>
  <si>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</si>
  <si>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</si>
  <si>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</si>
  <si>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</si>
  <si>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</si>
  <si>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</si>
  <si>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</si>
  <si>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</si>
  <si>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</si>
  <si>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</si>
  <si>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</si>
  <si>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</si>
  <si>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</si>
  <si>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</si>
  <si>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</si>
  <si>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</si>
  <si>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</si>
  <si>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</si>
  <si>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</si>
  <si>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</si>
  <si>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</si>
  <si>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</si>
  <si>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</si>
  <si>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</si>
  <si>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</si>
  <si>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</si>
  <si>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</si>
  <si>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</si>
  <si>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</si>
  <si>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</si>
  <si>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</si>
  <si>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</si>
  <si>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</si>
  <si>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</si>
  <si>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</si>
  <si>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</si>
  <si>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</si>
  <si>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</si>
  <si>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</si>
  <si>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</si>
  <si>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</si>
  <si>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</si>
  <si>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</si>
  <si>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</si>
  <si>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</si>
  <si>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</si>
  <si>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</si>
  <si>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</si>
  <si>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</si>
  <si>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</si>
  <si>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</si>
  <si>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</si>
  <si>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</si>
  <si>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</si>
  <si>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</si>
  <si>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</si>
  <si>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</si>
  <si>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</si>
  <si>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</si>
  <si>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</si>
  <si>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</si>
  <si>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</si>
  <si>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</si>
  <si>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</si>
  <si>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</si>
  <si>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</si>
  <si>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</si>
  <si>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</si>
  <si>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</si>
  <si>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</si>
  <si>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</si>
  <si>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</si>
  <si>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</si>
  <si>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</si>
  <si>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</si>
  <si>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</si>
  <si>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</si>
  <si>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</si>
  <si>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</si>
  <si>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</si>
  <si>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</si>
  <si>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</si>
  <si>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</si>
  <si>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</si>
  <si>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</si>
  <si>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</si>
  <si>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</si>
  <si>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</si>
  <si>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</si>
  <si>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</si>
  <si>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</si>
  <si>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</si>
  <si>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</si>
  <si>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</si>
  <si>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</si>
  <si>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</si>
  <si>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</si>
  <si>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</si>
  <si>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</si>
  <si>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</si>
  <si>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</si>
  <si>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</si>
  <si>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</si>
  <si>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</si>
  <si>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</si>
  <si>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</si>
  <si>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</si>
  <si>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</si>
  <si>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</si>
  <si>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</si>
  <si>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</si>
  <si>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</si>
  <si>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</si>
  <si>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</si>
  <si>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</si>
  <si>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</si>
  <si>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</si>
  <si>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</si>
  <si>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</si>
  <si>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</si>
  <si>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</si>
  <si>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</si>
  <si>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</si>
  <si>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</si>
  <si>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</si>
  <si>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</si>
  <si>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</si>
  <si>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</si>
  <si>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</si>
  <si>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</si>
  <si>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</si>
  <si>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</si>
  <si>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</si>
  <si>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</si>
  <si>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</si>
  <si>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</si>
  <si>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</si>
  <si>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</si>
  <si>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</si>
  <si>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</si>
  <si>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</si>
  <si>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</si>
  <si>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</si>
  <si>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</si>
  <si>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</si>
  <si>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</si>
  <si>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</si>
  <si>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</si>
  <si>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</si>
  <si>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</si>
  <si>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</si>
  <si>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</si>
  <si>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</si>
  <si>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</si>
  <si>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</si>
  <si>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</si>
  <si>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</si>
  <si>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</si>
  <si>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</si>
  <si>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</si>
  <si>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</si>
  <si>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</si>
  <si>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</si>
  <si>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</si>
  <si>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</si>
  <si>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</si>
  <si>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</si>
  <si>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</si>
  <si>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</si>
  <si>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</si>
  <si>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</si>
  <si>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</si>
  <si>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</si>
  <si>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</si>
  <si>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</si>
  <si>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</si>
  <si>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</si>
  <si>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</si>
  <si>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</si>
  <si>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</si>
  <si>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</si>
  <si>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</si>
  <si>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</si>
  <si>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</si>
  <si>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</si>
  <si>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</si>
  <si>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</si>
  <si>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</si>
  <si>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</si>
  <si>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</si>
  <si>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</si>
  <si>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</si>
  <si>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</si>
  <si>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</si>
  <si>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</si>
  <si>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</si>
  <si>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</si>
  <si>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</si>
  <si>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</si>
  <si>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</si>
  <si>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</si>
  <si>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</si>
  <si>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</si>
  <si>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</si>
  <si>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</si>
  <si>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</si>
  <si>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</si>
  <si>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</si>
  <si>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</si>
  <si>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</si>
  <si>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</si>
  <si>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</si>
  <si>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</si>
  <si>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</si>
  <si>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</si>
  <si>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</si>
  <si>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</si>
  <si>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</si>
  <si>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</si>
  <si>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</si>
  <si>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</si>
  <si>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</si>
  <si>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</si>
  <si>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</si>
  <si>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</si>
  <si>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</si>
  <si>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</si>
  <si>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</si>
  <si>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</si>
  <si>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</si>
  <si>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</si>
  <si>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</si>
  <si>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</si>
  <si>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</si>
  <si>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</si>
  <si>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</si>
  <si>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</si>
  <si>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</si>
  <si>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</si>
  <si>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</si>
  <si>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</si>
  <si>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</si>
  <si>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</si>
  <si>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</si>
  <si>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</si>
  <si>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</si>
  <si>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</si>
  <si>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</si>
  <si>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</si>
  <si>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</si>
  <si>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</si>
  <si>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</si>
  <si>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</si>
  <si>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</si>
  <si>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</si>
  <si>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</si>
  <si>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</si>
  <si>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</si>
  <si>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</si>
  <si>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</si>
  <si>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</si>
  <si>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</si>
  <si>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</si>
  <si>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</si>
  <si>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</si>
  <si>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</si>
  <si>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</si>
  <si>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</si>
  <si>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</si>
  <si>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</si>
  <si>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</si>
  <si>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</si>
  <si>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</si>
  <si>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</si>
  <si>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</si>
  <si>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</si>
  <si>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</si>
  <si>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</si>
  <si>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</si>
  <si>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</si>
  <si>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</si>
  <si>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</si>
  <si>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</si>
  <si>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</si>
  <si>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</si>
  <si>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</si>
  <si>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</si>
  <si>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</si>
  <si>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</si>
  <si>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</si>
  <si>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</si>
  <si>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</si>
  <si>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</si>
  <si>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</si>
  <si>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</si>
  <si>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</si>
  <si>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</si>
  <si>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</si>
  <si>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</si>
  <si>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</si>
  <si>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</si>
  <si>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</si>
  <si>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</si>
  <si>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</si>
  <si>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</si>
  <si>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</si>
  <si>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</si>
  <si>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</si>
  <si>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</si>
  <si>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</si>
  <si>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</si>
  <si>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</si>
  <si>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</si>
  <si>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</si>
  <si>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</si>
  <si>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</si>
  <si>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</si>
  <si>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</si>
  <si>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</si>
  <si>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</si>
  <si>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</si>
  <si>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</si>
  <si>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</si>
  <si>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</si>
  <si>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</si>
  <si>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</si>
  <si>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</si>
  <si>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</si>
  <si>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</si>
  <si>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</si>
  <si>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</si>
  <si>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</si>
  <si>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</si>
  <si>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</si>
  <si>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</si>
  <si>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</si>
  <si>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</si>
  <si>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</si>
  <si>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</si>
  <si>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</si>
  <si>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</si>
  <si>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</si>
  <si>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</si>
  <si>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</si>
  <si>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</si>
  <si>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</si>
  <si>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</si>
  <si>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</si>
  <si>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</si>
  <si>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</si>
  <si>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</si>
  <si>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</si>
  <si>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</si>
  <si>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</si>
  <si>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</si>
  <si>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</si>
  <si>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</si>
  <si>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</si>
  <si>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</si>
  <si>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</si>
  <si>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</si>
  <si>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</si>
  <si>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</si>
  <si>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</si>
  <si>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</si>
  <si>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</si>
  <si>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</si>
  <si>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</si>
  <si>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</si>
  <si>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</si>
  <si>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</si>
  <si>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</si>
  <si>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</si>
  <si>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</si>
  <si>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</si>
  <si>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</si>
  <si>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</si>
  <si>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</si>
  <si>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</si>
  <si>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</si>
  <si>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</si>
  <si>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</si>
  <si>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</si>
  <si>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</si>
  <si>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</si>
  <si>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</si>
  <si>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</si>
  <si>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</si>
  <si>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</si>
  <si>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</si>
  <si>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</si>
  <si>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</si>
  <si>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</si>
  <si>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</si>
  <si>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</si>
  <si>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</si>
  <si>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</si>
  <si>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</si>
  <si>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</si>
  <si>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</si>
  <si>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</si>
  <si>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</si>
  <si>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</si>
  <si>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</si>
  <si>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</si>
  <si>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</si>
  <si>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</si>
  <si>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</si>
  <si>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</si>
  <si>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</si>
  <si>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</si>
  <si>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</si>
  <si>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</si>
  <si>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</si>
  <si>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</si>
  <si>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</si>
  <si>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</si>
  <si>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</si>
  <si>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</si>
  <si>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</si>
  <si>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</si>
  <si>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</si>
  <si>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</si>
  <si>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</si>
  <si>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</si>
  <si>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</si>
  <si>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</si>
  <si>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</si>
  <si>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</si>
  <si>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</si>
  <si>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</si>
  <si>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</si>
  <si>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</si>
  <si>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</si>
  <si>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</si>
  <si>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</si>
  <si>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</si>
  <si>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</si>
  <si>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</si>
  <si>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</si>
  <si>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</si>
  <si>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</si>
  <si>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</si>
  <si>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</si>
  <si>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</si>
  <si>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</si>
  <si>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</si>
  <si>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</si>
  <si>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</si>
  <si>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</si>
  <si>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</si>
  <si>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</si>
  <si>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</si>
  <si>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</si>
  <si>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</si>
  <si>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</si>
  <si>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</si>
  <si>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</si>
  <si>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</si>
  <si>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</si>
  <si>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</si>
  <si>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</si>
  <si>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</si>
  <si>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</si>
  <si>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</si>
  <si>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</si>
  <si>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</si>
  <si>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</si>
  <si>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</si>
  <si>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</si>
  <si>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</si>
  <si>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</si>
  <si>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</si>
  <si>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</si>
  <si>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</si>
  <si>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</si>
  <si>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</si>
  <si>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</si>
  <si>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</si>
  <si>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</si>
  <si>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</si>
  <si>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</si>
  <si>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</si>
  <si>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</si>
  <si>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</si>
  <si>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</si>
  <si>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</si>
  <si>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</si>
  <si>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</si>
  <si>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</si>
  <si>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</si>
  <si>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</si>
  <si>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</si>
  <si>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</si>
  <si>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</si>
  <si>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</si>
  <si>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</si>
  <si>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</si>
  <si>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</si>
  <si>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</si>
  <si>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</si>
  <si>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</si>
  <si>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</si>
  <si>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</si>
  <si>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</si>
  <si>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</si>
  <si>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</si>
  <si>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</si>
  <si>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</si>
  <si>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</si>
  <si>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</si>
  <si>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</si>
  <si>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</si>
  <si>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</si>
  <si>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</si>
  <si>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</si>
  <si>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</si>
  <si>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</si>
  <si>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</si>
  <si>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</si>
  <si>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</si>
  <si>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</si>
  <si>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</si>
  <si>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</si>
  <si>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</si>
  <si>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</si>
  <si>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</si>
  <si>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</si>
  <si>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</si>
  <si>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</si>
  <si>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</si>
  <si>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</si>
  <si>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</si>
  <si>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</si>
  <si>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</si>
  <si>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</si>
  <si>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</si>
  <si>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</si>
  <si>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</si>
  <si>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</si>
  <si>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</si>
  <si>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</si>
  <si>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</si>
  <si>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</si>
  <si>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</si>
  <si>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</si>
  <si>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</si>
  <si>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</si>
  <si>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</si>
  <si>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</si>
  <si>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</si>
  <si>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</si>
  <si>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</si>
  <si>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</si>
  <si>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</si>
  <si>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</si>
  <si>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</si>
  <si>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</si>
  <si>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</si>
  <si>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</si>
  <si>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</si>
  <si>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</si>
  <si>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</si>
  <si>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</si>
  <si>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</si>
  <si>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</si>
  <si>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</si>
  <si>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</si>
  <si>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</si>
  <si>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</si>
  <si>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</si>
  <si>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</si>
  <si>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</si>
  <si>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</si>
  <si>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</si>
  <si>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</si>
  <si>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</si>
  <si>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</si>
  <si>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</si>
  <si>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</si>
  <si>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</si>
  <si>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</si>
  <si>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</si>
  <si>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</si>
  <si>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</si>
  <si>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</si>
  <si>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</si>
  <si>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</si>
  <si>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</si>
  <si>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</si>
  <si>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</si>
  <si>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</si>
  <si>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</si>
  <si>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</si>
  <si>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</si>
  <si>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</si>
  <si>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</si>
  <si>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</si>
  <si>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</si>
  <si>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</si>
  <si>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</si>
  <si>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</si>
  <si>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</si>
  <si>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</si>
  <si>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</si>
  <si>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</si>
  <si>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</si>
  <si>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</si>
  <si>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</si>
  <si>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</si>
  <si>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</si>
  <si>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</si>
  <si>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</si>
  <si>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</si>
  <si>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</si>
  <si>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</si>
  <si>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</si>
  <si>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</si>
  <si>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</si>
  <si>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</si>
  <si>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</si>
  <si>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</si>
  <si>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</si>
  <si>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</si>
  <si>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</si>
  <si>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</si>
  <si>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</si>
  <si>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</si>
  <si>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</si>
  <si>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</si>
  <si>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</si>
  <si>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</si>
  <si>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</si>
  <si>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</si>
  <si>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</si>
  <si>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</si>
  <si>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</si>
  <si>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</si>
  <si>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</si>
  <si>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</si>
  <si>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</si>
  <si>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</si>
  <si>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</si>
  <si>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</si>
  <si>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</si>
  <si>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</si>
  <si>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</si>
  <si>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</si>
  <si>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</si>
  <si>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</si>
  <si>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</si>
  <si>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</si>
  <si>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</si>
  <si>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</si>
  <si>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</si>
  <si>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</si>
  <si>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</si>
  <si>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</si>
  <si>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</si>
  <si>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</si>
  <si>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</si>
  <si>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</si>
  <si>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</si>
  <si>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</si>
  <si>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</si>
  <si>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</si>
  <si>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</si>
  <si>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</si>
  <si>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</si>
  <si>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</si>
  <si>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</si>
  <si>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</si>
  <si>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</si>
  <si>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</si>
  <si>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</si>
  <si>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</si>
  <si>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</si>
  <si>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</si>
  <si>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</si>
  <si>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</si>
  <si>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</si>
  <si>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</si>
  <si>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</si>
  <si>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</si>
  <si>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</si>
  <si>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</si>
  <si>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</si>
  <si>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</si>
  <si>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</si>
  <si>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</si>
  <si>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</si>
  <si>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</si>
  <si>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</si>
  <si>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</si>
  <si>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</si>
  <si>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</si>
  <si>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</si>
  <si>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</si>
  <si>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</si>
  <si>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</si>
  <si>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</si>
  <si>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</si>
  <si>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</si>
  <si>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</si>
  <si>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</si>
  <si>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</si>
  <si>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</si>
  <si>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</si>
  <si>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</si>
  <si>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</si>
  <si>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</si>
  <si>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</si>
  <si>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</si>
  <si>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</si>
  <si>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</si>
  <si>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</si>
  <si>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</si>
  <si>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</si>
  <si>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</si>
  <si>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</si>
  <si>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</si>
  <si>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</si>
  <si>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</si>
  <si>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</si>
  <si>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</si>
  <si>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</si>
  <si>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</si>
  <si>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</si>
  <si>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</si>
  <si>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</si>
  <si>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</si>
  <si>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</si>
  <si>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</si>
  <si>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</si>
  <si>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</si>
  <si>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</si>
  <si>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</si>
  <si>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</si>
  <si>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</si>
  <si>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</si>
  <si>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</si>
  <si>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</si>
  <si>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</si>
  <si>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</si>
  <si>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</si>
  <si>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</si>
  <si>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</si>
  <si>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</si>
  <si>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</si>
  <si>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</si>
  <si>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</si>
  <si>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</si>
  <si>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</si>
  <si>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</si>
  <si>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</si>
  <si>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</si>
  <si>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</si>
  <si>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</si>
  <si>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</si>
  <si>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</si>
  <si>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</si>
  <si>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</si>
  <si>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</si>
  <si>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</si>
  <si>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</si>
  <si>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</si>
  <si>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</si>
  <si>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</si>
  <si>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</si>
  <si>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</si>
  <si>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</si>
  <si>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</si>
  <si>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</si>
  <si>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</si>
  <si>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</si>
  <si>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</si>
  <si>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</si>
  <si>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</si>
  <si>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</si>
  <si>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</si>
  <si>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</si>
  <si>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</si>
  <si>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</si>
  <si>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</si>
  <si>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</si>
  <si>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</si>
  <si>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</si>
  <si>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</si>
  <si>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</si>
  <si>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</si>
  <si>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</si>
  <si>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</si>
  <si>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</si>
  <si>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</si>
  <si>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</si>
  <si>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</si>
  <si>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</si>
  <si>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</si>
  <si>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</si>
  <si>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</si>
  <si>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</si>
  <si>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</si>
  <si>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</si>
  <si>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</si>
  <si>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</si>
  <si>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</si>
  <si>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</si>
  <si>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</si>
  <si>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</si>
  <si>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</si>
  <si>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</si>
  <si>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</si>
  <si>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</si>
  <si>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</si>
  <si>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</si>
  <si>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</si>
  <si>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</si>
  <si>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</si>
  <si>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</si>
  <si>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</si>
  <si>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</si>
  <si>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</si>
  <si>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</si>
  <si>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</si>
  <si>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</si>
  <si>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</si>
  <si>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</si>
  <si>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</si>
  <si>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</si>
  <si>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</si>
  <si>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</si>
  <si>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</si>
  <si>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</si>
  <si>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</si>
  <si>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</si>
  <si>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</si>
  <si>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</si>
  <si>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</si>
  <si>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</si>
  <si>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</si>
  <si>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</si>
  <si>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</si>
  <si>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</si>
  <si>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</si>
  <si>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</si>
  <si>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</si>
  <si>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</si>
  <si>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</si>
  <si>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</si>
  <si>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</si>
  <si>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</si>
  <si>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</si>
  <si>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</si>
  <si>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</si>
  <si>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</si>
  <si>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</si>
  <si>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</si>
  <si>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</si>
  <si>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</si>
  <si>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</si>
  <si>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</si>
  <si>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</si>
  <si>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</si>
  <si>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</si>
  <si>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</si>
  <si>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</si>
  <si>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</si>
  <si>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</si>
  <si>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</si>
  <si>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</si>
  <si>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</si>
  <si>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</si>
  <si>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</si>
  <si>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</si>
  <si>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</si>
  <si>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</si>
  <si>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</si>
  <si>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</si>
  <si>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</si>
  <si>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</si>
  <si>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</si>
  <si>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</si>
  <si>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</si>
  <si>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</si>
  <si>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</si>
  <si>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</si>
  <si>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</si>
  <si>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</si>
  <si>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</si>
  <si>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</si>
  <si>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</si>
  <si>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</si>
  <si>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</si>
  <si>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</si>
  <si>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</si>
  <si>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</si>
  <si>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</si>
  <si>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</si>
  <si>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</si>
  <si>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</si>
  <si>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</si>
  <si>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</si>
  <si>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</si>
  <si>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</si>
  <si>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</si>
  <si>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</si>
  <si>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</si>
  <si>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</si>
  <si>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</si>
  <si>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</si>
  <si>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</si>
  <si>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</si>
  <si>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</si>
  <si>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</si>
  <si>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</si>
  <si>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</si>
  <si>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</si>
  <si>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</si>
  <si>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</si>
  <si>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</si>
  <si>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</si>
  <si>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</si>
  <si>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</si>
  <si>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</si>
  <si>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</si>
  <si>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</si>
  <si>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</si>
  <si>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</si>
  <si>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</si>
  <si>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</si>
  <si>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</si>
  <si>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</si>
  <si>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</si>
  <si>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</si>
  <si>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</si>
  <si>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</si>
  <si>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</si>
  <si>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</si>
  <si>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</si>
  <si>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</si>
  <si>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</si>
  <si>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</si>
  <si>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</si>
  <si>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</si>
  <si>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</si>
  <si>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</si>
  <si>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</si>
  <si>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</si>
  <si>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</si>
  <si>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</si>
  <si>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</si>
  <si>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</si>
  <si>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</si>
  <si>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</si>
  <si>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</si>
  <si>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</si>
  <si>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</si>
  <si>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</si>
  <si>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</si>
  <si>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</si>
  <si>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</si>
  <si>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</si>
  <si>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</si>
  <si>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</si>
  <si>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</si>
  <si>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</si>
  <si>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</si>
  <si>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</si>
  <si>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</si>
  <si>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</si>
  <si>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</si>
  <si>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</si>
  <si>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</si>
  <si>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</si>
  <si>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</si>
  <si>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</si>
  <si>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</si>
  <si>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</si>
  <si>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</si>
  <si>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</si>
  <si>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</si>
  <si>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</si>
  <si>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</si>
  <si>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</si>
  <si>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</si>
  <si>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</si>
  <si>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</si>
  <si>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</si>
  <si>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</si>
  <si>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</si>
  <si>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</si>
  <si>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</si>
  <si>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</si>
  <si>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</si>
  <si>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</si>
  <si>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</si>
  <si>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</si>
  <si>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</si>
  <si>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</si>
  <si>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</si>
  <si>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</si>
  <si>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</si>
  <si>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</si>
  <si>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</si>
  <si>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</si>
  <si>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</si>
  <si>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</si>
  <si>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</si>
  <si>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</si>
  <si>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</si>
  <si>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</si>
  <si>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</si>
  <si>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</si>
  <si>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</si>
  <si>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</si>
  <si>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</si>
  <si>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</si>
  <si>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</si>
  <si>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</si>
  <si>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</si>
  <si>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</si>
  <si>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</si>
  <si>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</si>
  <si>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</si>
  <si>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</si>
  <si>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</si>
  <si>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</si>
  <si>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</si>
  <si>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</si>
  <si>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</si>
  <si>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</si>
  <si>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</si>
  <si>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</si>
  <si>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</si>
  <si>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</si>
  <si>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</si>
  <si>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</si>
  <si>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</si>
  <si>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</si>
  <si>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</si>
  <si>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</si>
  <si>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</si>
  <si>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</si>
  <si>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</si>
  <si>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</si>
  <si>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</si>
  <si>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</si>
  <si>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</si>
  <si>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</si>
  <si>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</si>
  <si>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</si>
  <si>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</si>
  <si>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</si>
  <si>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</si>
  <si>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</si>
  <si>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</si>
  <si>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</si>
  <si>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</si>
  <si>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</si>
  <si>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</si>
  <si>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</si>
  <si>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</si>
  <si>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</si>
  <si>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</si>
  <si>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</si>
  <si>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</si>
  <si>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</si>
  <si>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</si>
  <si>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</si>
  <si>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</si>
  <si>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</si>
  <si>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</si>
  <si>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</si>
  <si>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</si>
  <si>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</si>
  <si>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</si>
  <si>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</si>
  <si>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</si>
  <si>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</si>
  <si>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</si>
  <si>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</si>
  <si>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</si>
  <si>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</si>
  <si>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</si>
  <si>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</si>
  <si>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</si>
  <si>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</si>
  <si>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</si>
  <si>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</si>
  <si>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</si>
  <si>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</si>
  <si>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</si>
  <si>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</si>
  <si>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</si>
  <si>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</si>
  <si>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</si>
  <si>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</si>
  <si>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</si>
  <si>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</si>
  <si>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</si>
  <si>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</si>
  <si>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</si>
  <si>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</si>
  <si>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</si>
  <si>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</si>
  <si>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</si>
  <si>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</si>
  <si>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</si>
  <si>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</si>
  <si>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</si>
  <si>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</si>
  <si>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</si>
  <si>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</si>
  <si>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</si>
  <si>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</si>
  <si>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</si>
  <si>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</si>
  <si>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</si>
  <si>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</si>
  <si>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</si>
  <si>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</si>
  <si>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</si>
  <si>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</si>
  <si>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</si>
  <si>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</si>
  <si>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</si>
  <si>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</si>
  <si>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</si>
  <si>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</si>
  <si>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</si>
  <si>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</si>
  <si>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</si>
  <si>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</si>
  <si>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</si>
  <si>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</si>
  <si>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</si>
  <si>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</si>
  <si>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</si>
  <si>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</si>
  <si>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</si>
  <si>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</si>
  <si>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</si>
  <si>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</si>
  <si>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</si>
  <si>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</si>
  <si>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</si>
  <si>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</si>
  <si>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</si>
  <si>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</si>
  <si>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</si>
  <si>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</si>
  <si>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</si>
  <si>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</si>
  <si>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</si>
  <si>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</si>
  <si>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</si>
  <si>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</si>
  <si>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</si>
  <si>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</si>
  <si>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</si>
  <si>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</si>
  <si>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</si>
  <si>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</si>
  <si>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</si>
  <si>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</si>
  <si>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</si>
  <si>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</si>
  <si>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</si>
  <si>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</si>
  <si>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</si>
  <si>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</si>
  <si>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</si>
  <si>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</si>
  <si>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</si>
  <si>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</si>
  <si>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</si>
  <si>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</si>
  <si>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</si>
  <si>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</si>
  <si>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</si>
  <si>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</si>
  <si>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</si>
  <si>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</si>
  <si>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</si>
  <si>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</si>
  <si>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</si>
  <si>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</si>
  <si>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</si>
  <si>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</si>
  <si>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</si>
  <si>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</si>
  <si>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</si>
  <si>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</si>
  <si>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</si>
  <si>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</si>
  <si>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</si>
  <si>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</si>
  <si>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</si>
  <si>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</si>
  <si>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</si>
  <si>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</si>
  <si>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</si>
  <si>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</si>
  <si>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</si>
  <si>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</si>
  <si>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</si>
  <si>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</si>
  <si>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</si>
  <si>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</si>
  <si>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</si>
  <si>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</si>
  <si>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</si>
  <si>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</si>
  <si>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</si>
  <si>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</si>
  <si>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</si>
  <si>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</si>
  <si>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</si>
  <si>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</si>
  <si>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</si>
  <si>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</si>
  <si>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</si>
  <si>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</si>
  <si>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</si>
  <si>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</si>
  <si>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</si>
  <si>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</si>
  <si>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</si>
  <si>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</si>
  <si>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</si>
  <si>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</si>
  <si>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</si>
  <si>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</si>
  <si>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</si>
  <si>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</si>
  <si>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</si>
  <si>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</si>
  <si>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</si>
  <si>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</si>
  <si>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</si>
  <si>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</si>
  <si>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</si>
  <si>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</si>
  <si>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</si>
  <si>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</si>
  <si>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</si>
  <si>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</si>
  <si>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</si>
  <si>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</si>
  <si>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</si>
  <si>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</si>
  <si>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</si>
  <si>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</si>
  <si>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</si>
  <si>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</si>
  <si>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</si>
  <si>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</si>
  <si>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</si>
  <si>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</si>
  <si>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</si>
  <si>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</si>
  <si>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</si>
  <si>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</si>
  <si>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</si>
  <si>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</si>
  <si>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</si>
  <si>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</si>
  <si>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</si>
  <si>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</si>
  <si>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</si>
  <si>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</si>
  <si>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</si>
  <si>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</si>
  <si>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</si>
  <si>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</si>
  <si>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</si>
  <si>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</si>
  <si>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</si>
  <si>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</si>
  <si>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</si>
  <si>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</si>
  <si>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</si>
  <si>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</si>
  <si>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</si>
  <si>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</si>
  <si>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</si>
  <si>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</si>
  <si>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</si>
  <si>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</si>
  <si>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</si>
  <si>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</si>
  <si>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</si>
  <si>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</si>
  <si>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</si>
  <si>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</si>
  <si>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</si>
  <si>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</si>
  <si>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</si>
  <si>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</si>
  <si>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</si>
  <si>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</si>
  <si>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</si>
  <si>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</si>
  <si>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</si>
  <si>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</si>
  <si>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</si>
  <si>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</si>
  <si>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</si>
  <si>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</si>
  <si>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</si>
  <si>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</si>
  <si>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</si>
  <si>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</si>
  <si>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</si>
  <si>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</si>
  <si>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</si>
  <si>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</si>
  <si>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</si>
  <si>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</si>
  <si>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</si>
  <si>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</si>
  <si>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</si>
  <si>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</si>
  <si>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</si>
  <si>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</si>
  <si>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</si>
  <si>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</si>
  <si>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</si>
  <si>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</si>
  <si>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</si>
  <si>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</si>
  <si>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</si>
  <si>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</si>
  <si>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</si>
  <si>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</si>
  <si>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</si>
  <si>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</si>
  <si>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</si>
  <si>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</si>
  <si>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</si>
  <si>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</si>
  <si>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</si>
  <si>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</si>
  <si>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</si>
  <si>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</si>
  <si>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</si>
  <si>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</si>
  <si>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</si>
  <si>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</si>
  <si>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</si>
  <si>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</si>
  <si>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</si>
  <si>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</si>
  <si>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</si>
  <si>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</si>
  <si>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</si>
  <si>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</si>
  <si>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</si>
  <si>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</si>
  <si>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</si>
  <si>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</si>
  <si>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</si>
  <si>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</si>
  <si>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</si>
  <si>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</si>
  <si>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</si>
  <si>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</si>
  <si>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</si>
  <si>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</si>
  <si>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</si>
  <si>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</si>
  <si>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</si>
  <si>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</si>
  <si>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</si>
  <si>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</si>
  <si>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</si>
  <si>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</si>
  <si>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</si>
  <si>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</si>
  <si>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</si>
  <si>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</si>
  <si>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</si>
  <si>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</si>
  <si>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</si>
  <si>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</si>
  <si>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</si>
  <si>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</si>
  <si>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</si>
  <si>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</si>
  <si>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</si>
  <si>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</si>
  <si>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</si>
  <si>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</si>
  <si>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</si>
  <si>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</si>
  <si>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</si>
  <si>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</si>
  <si>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</si>
  <si>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</si>
  <si>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</si>
  <si>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</si>
  <si>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</si>
  <si>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</si>
  <si>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</si>
  <si>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</si>
  <si>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</si>
  <si>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</si>
  <si>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</si>
  <si>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</si>
  <si>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</si>
  <si>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</si>
  <si>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</si>
  <si>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</si>
  <si>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</si>
  <si>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</si>
  <si>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</si>
  <si>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</si>
  <si>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</si>
  <si>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</si>
  <si>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</si>
  <si>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</si>
  <si>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</si>
  <si>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</si>
  <si>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</si>
  <si>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</si>
  <si>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</si>
  <si>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</si>
  <si>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</si>
  <si>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</si>
  <si>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</si>
  <si>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</si>
  <si>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</si>
  <si>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</si>
  <si>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</si>
  <si>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</si>
  <si>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</si>
  <si>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</si>
  <si>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</si>
  <si>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</si>
  <si>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</si>
  <si>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</si>
  <si>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</si>
  <si>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</si>
  <si>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</si>
  <si>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</si>
  <si>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</si>
  <si>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</si>
  <si>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</si>
  <si>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</si>
  <si>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</si>
  <si>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</si>
  <si>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</si>
  <si>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</si>
  <si>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</si>
  <si>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</si>
  <si>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</si>
  <si>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</si>
  <si>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</si>
  <si>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</si>
  <si>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</si>
  <si>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</si>
  <si>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</si>
  <si>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</si>
  <si>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</si>
  <si>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</si>
  <si>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</si>
  <si>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</si>
  <si>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</si>
  <si>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</si>
  <si>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</si>
  <si>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</si>
  <si>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</si>
  <si>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</si>
  <si>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</si>
  <si>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</si>
  <si>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</si>
  <si>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</si>
  <si>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</si>
  <si>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</si>
  <si>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</si>
  <si>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</si>
  <si>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</si>
  <si>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</si>
  <si>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</si>
  <si>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</si>
  <si>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</si>
  <si>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</si>
  <si>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</si>
  <si>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</si>
  <si>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</si>
  <si>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</si>
  <si>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</si>
  <si>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</si>
  <si>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</si>
  <si>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</si>
  <si>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</si>
  <si>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</si>
  <si>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</si>
  <si>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</si>
  <si>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</si>
  <si>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</si>
  <si>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</si>
  <si>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</si>
  <si>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</si>
  <si>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</si>
  <si>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</si>
  <si>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</si>
  <si>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</si>
  <si>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</si>
  <si>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</si>
  <si>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</si>
  <si>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</si>
  <si>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</si>
  <si>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</si>
  <si>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</si>
  <si>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</si>
  <si>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</si>
  <si>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</si>
  <si>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</si>
  <si>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</si>
  <si>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</si>
  <si>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</si>
  <si>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</si>
  <si>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</si>
  <si>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</si>
  <si>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</si>
  <si>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</si>
  <si>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</si>
  <si>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</si>
  <si>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</si>
  <si>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</si>
  <si>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</si>
  <si>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</si>
  <si>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</si>
  <si>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</si>
  <si>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</si>
  <si>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</si>
  <si>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</si>
  <si>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</si>
  <si>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</si>
  <si>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</si>
  <si>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</si>
  <si>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</si>
  <si>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</si>
  <si>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</si>
  <si>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</si>
  <si>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</si>
  <si>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</si>
  <si>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</si>
  <si>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</si>
  <si>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</si>
  <si>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</si>
  <si>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</si>
  <si>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</si>
  <si>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</si>
  <si>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</si>
  <si>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</si>
  <si>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</si>
  <si>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</si>
  <si>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</si>
  <si>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</si>
  <si>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</si>
  <si>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</si>
  <si>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</si>
  <si>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</si>
  <si>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</si>
  <si>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</si>
  <si>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</si>
  <si>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</si>
  <si>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</si>
  <si>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</si>
  <si>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</si>
  <si>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</si>
  <si>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</si>
  <si>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</si>
  <si>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</si>
  <si>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</si>
  <si>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</si>
  <si>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</si>
  <si>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</si>
  <si>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</si>
  <si>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</si>
  <si>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</si>
  <si>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</si>
  <si>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</si>
  <si>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</si>
  <si>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</si>
  <si>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</si>
  <si>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</si>
  <si>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</si>
  <si>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</si>
  <si>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</si>
  <si>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</si>
  <si>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</si>
  <si>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</si>
  <si>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</si>
  <si>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</si>
  <si>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</si>
  <si>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</si>
  <si>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</si>
  <si>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</si>
  <si>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</si>
  <si>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</si>
  <si>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</si>
  <si>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</si>
  <si>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</si>
  <si>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</si>
  <si>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</si>
  <si>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</si>
  <si>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</si>
  <si>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</si>
  <si>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</si>
  <si>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</si>
  <si>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</si>
  <si>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</si>
  <si>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</si>
  <si>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</si>
  <si>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</si>
  <si>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</si>
  <si>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</si>
  <si>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</si>
  <si>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</si>
  <si>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</si>
  <si>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</si>
  <si>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</si>
  <si>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</si>
  <si>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</si>
  <si>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</si>
  <si>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</si>
  <si>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</si>
  <si>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</si>
  <si>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</si>
  <si>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</si>
  <si>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</si>
  <si>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</si>
  <si>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</si>
  <si>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</si>
  <si>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</si>
  <si>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</si>
  <si>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</si>
  <si>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</si>
  <si>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</si>
  <si>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</si>
  <si>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</si>
  <si>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</si>
  <si>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</si>
  <si>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</si>
  <si>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</si>
  <si>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</si>
  <si>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</si>
  <si>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</si>
  <si>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</si>
  <si>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</si>
  <si>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</si>
  <si>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</si>
  <si>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</si>
  <si>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</si>
  <si>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</si>
  <si>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</si>
  <si>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</si>
  <si>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</si>
  <si>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</si>
  <si>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</si>
  <si>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</si>
  <si>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</si>
  <si>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</si>
  <si>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</si>
  <si>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</si>
  <si>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</si>
  <si>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</si>
  <si>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</si>
  <si>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</si>
  <si>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</si>
  <si>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</si>
  <si>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</si>
  <si>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</si>
  <si>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</si>
  <si>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</si>
  <si>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</si>
  <si>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</si>
  <si>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</si>
  <si>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</si>
  <si>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</si>
  <si>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</si>
  <si>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</si>
  <si>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</si>
  <si>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</si>
  <si>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</si>
  <si>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</si>
  <si>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</si>
  <si>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</si>
  <si>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</si>
  <si>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</si>
  <si>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</si>
  <si>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</si>
  <si>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</si>
  <si>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</si>
  <si>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</si>
  <si>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</si>
  <si>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</si>
  <si>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</si>
  <si>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</si>
  <si>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</si>
  <si>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</si>
  <si>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</si>
  <si>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</si>
  <si>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</si>
  <si>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</si>
  <si>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</si>
  <si>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</si>
  <si>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</si>
  <si>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</si>
  <si>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</si>
  <si>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</si>
  <si>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</si>
  <si>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</si>
  <si>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</si>
  <si>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</si>
  <si>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</si>
  <si>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</si>
  <si>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</si>
  <si>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</si>
  <si>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</si>
  <si>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</si>
  <si>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</si>
  <si>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</si>
  <si>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</si>
  <si>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</si>
  <si>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</si>
  <si>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</si>
  <si>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</si>
  <si>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</si>
  <si>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</si>
  <si>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</si>
  <si>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</si>
  <si>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</si>
  <si>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</si>
  <si>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</si>
  <si>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</si>
  <si>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</si>
  <si>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</si>
  <si>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</si>
  <si>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</si>
  <si>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</si>
  <si>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</si>
  <si>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</si>
  <si>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</si>
  <si>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</si>
  <si>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</si>
  <si>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</si>
  <si>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</si>
  <si>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</si>
  <si>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</si>
  <si>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</si>
  <si>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</si>
  <si>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</si>
  <si>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</si>
  <si>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</si>
  <si>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</si>
  <si>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</si>
  <si>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</si>
  <si>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</si>
  <si>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</si>
  <si>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</si>
  <si>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</si>
  <si>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</si>
  <si>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</si>
  <si>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</si>
  <si>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</si>
  <si>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</si>
  <si>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</si>
  <si>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</si>
  <si>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</si>
  <si>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</si>
  <si>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</si>
  <si>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</si>
  <si>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</si>
  <si>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</si>
  <si>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</si>
  <si>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</si>
  <si>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</si>
  <si>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</si>
  <si>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</si>
  <si>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</si>
  <si>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</si>
  <si>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</si>
  <si>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</si>
  <si>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</si>
  <si>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</si>
  <si>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</si>
  <si>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</si>
  <si>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</si>
  <si>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</si>
  <si>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</si>
  <si>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</si>
  <si>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</si>
  <si>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</si>
  <si>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</si>
  <si>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</si>
  <si>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</si>
  <si>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</si>
  <si>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</si>
  <si>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</si>
  <si>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</si>
  <si>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</si>
  <si>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</si>
  <si>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</si>
  <si>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</si>
  <si>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</si>
  <si>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</si>
  <si>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</si>
  <si>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</si>
  <si>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</si>
  <si>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</si>
  <si>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</si>
  <si>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</si>
  <si>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</si>
  <si>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</si>
  <si>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</si>
  <si>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</si>
  <si>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</si>
  <si>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</si>
  <si>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</si>
  <si>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</si>
  <si>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</si>
  <si>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</si>
  <si>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</si>
  <si>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</si>
  <si>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</si>
  <si>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</si>
  <si>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</si>
  <si>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</si>
  <si>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</si>
  <si>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</si>
  <si>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</si>
  <si>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</si>
  <si>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</si>
  <si>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</si>
  <si>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</si>
  <si>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</si>
  <si>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</si>
  <si>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</si>
  <si>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</si>
  <si>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</si>
  <si>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</si>
  <si>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</si>
  <si>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</si>
  <si>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</si>
  <si>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</si>
  <si>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</si>
  <si>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</si>
  <si>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</si>
  <si>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</si>
  <si>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</si>
  <si>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</si>
  <si>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</si>
  <si>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</si>
  <si>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</si>
  <si>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</si>
  <si>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</si>
  <si>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</si>
  <si>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</si>
  <si>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</si>
  <si>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</si>
  <si>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</si>
  <si>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</si>
  <si>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</si>
  <si>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</si>
  <si>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</si>
  <si>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</si>
  <si>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</si>
  <si>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</si>
  <si>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</si>
  <si>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</si>
  <si>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</si>
  <si>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</si>
  <si>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</si>
  <si>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</si>
  <si>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</si>
  <si>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</si>
  <si>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</si>
  <si>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</si>
  <si>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</si>
  <si>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</si>
  <si>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</si>
  <si>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</si>
  <si>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</si>
  <si>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</si>
  <si>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</si>
  <si>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</si>
  <si>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</si>
  <si>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</si>
  <si>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</si>
  <si>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</si>
  <si>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</si>
  <si>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</si>
  <si>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</si>
  <si>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</si>
  <si>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</si>
  <si>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</si>
  <si>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</si>
  <si>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</si>
  <si>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</si>
  <si>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</si>
  <si>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</si>
  <si>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</si>
  <si>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</si>
  <si>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</si>
  <si>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</si>
  <si>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</si>
  <si>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</si>
  <si>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</si>
  <si>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</si>
  <si>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</si>
  <si>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</si>
  <si>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</si>
  <si>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</si>
  <si>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</si>
  <si>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</si>
  <si>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</si>
  <si>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</si>
  <si>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</si>
  <si>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</si>
  <si>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</si>
  <si>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</si>
  <si>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</si>
  <si>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</si>
  <si>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</si>
  <si>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</si>
  <si>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</si>
  <si>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</si>
  <si>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</si>
  <si>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</si>
  <si>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</si>
  <si>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</si>
  <si>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</si>
  <si>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</si>
  <si>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</si>
  <si>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</si>
  <si>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</si>
  <si>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</si>
  <si>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</si>
  <si>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</si>
  <si>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</si>
  <si>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</si>
  <si>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</si>
  <si>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</si>
  <si>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</si>
  <si>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</si>
  <si>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</si>
  <si>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</si>
  <si>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</si>
  <si>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</si>
  <si>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</si>
  <si>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</si>
  <si>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</si>
  <si>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</si>
  <si>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</si>
  <si>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</si>
  <si>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</si>
  <si>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</si>
  <si>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</si>
  <si>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</si>
  <si>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</si>
  <si>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</si>
  <si>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</si>
  <si>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</si>
  <si>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</si>
  <si>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</si>
  <si>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</si>
  <si>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</si>
  <si>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</si>
  <si>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</si>
  <si>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</si>
  <si>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</si>
  <si>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</si>
  <si>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</si>
  <si>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</si>
  <si>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</si>
  <si>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</si>
  <si>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</si>
  <si>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</si>
  <si>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</si>
  <si>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</si>
  <si>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</si>
  <si>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</si>
  <si>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</si>
  <si>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</si>
  <si>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</si>
  <si>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</si>
  <si>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</si>
  <si>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</si>
  <si>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</si>
  <si>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</si>
  <si>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</si>
  <si>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</si>
  <si>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</si>
  <si>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</si>
  <si>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</si>
  <si>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</si>
  <si>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</si>
  <si>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</si>
  <si>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</si>
  <si>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</si>
  <si>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</si>
  <si>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</si>
  <si>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</si>
  <si>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</si>
  <si>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</si>
  <si>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</si>
  <si>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</si>
  <si>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</si>
  <si>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</si>
  <si>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</si>
  <si>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</si>
  <si>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</si>
  <si>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</si>
  <si>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</si>
  <si>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</si>
  <si>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</si>
  <si>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</si>
  <si>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</si>
  <si>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</si>
  <si>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</si>
  <si>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</si>
  <si>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</si>
  <si>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</si>
  <si>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</si>
  <si>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</si>
  <si>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</si>
  <si>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</si>
  <si>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</si>
  <si>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</si>
  <si>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</si>
  <si>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</si>
  <si>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</si>
  <si>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</si>
  <si>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</si>
  <si>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</si>
  <si>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</si>
  <si>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</si>
  <si>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</si>
  <si>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</si>
  <si>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</si>
  <si>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</si>
  <si>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</si>
  <si>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</si>
  <si>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</si>
  <si>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</si>
  <si>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</si>
  <si>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</si>
  <si>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</si>
  <si>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</si>
  <si>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</si>
  <si>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</si>
  <si>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</si>
  <si>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</si>
  <si>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</si>
  <si>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</si>
  <si>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</si>
  <si>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</si>
  <si>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</si>
  <si>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</si>
  <si>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</si>
  <si>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</si>
  <si>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</si>
  <si>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</si>
  <si>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</si>
  <si>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</si>
  <si>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</si>
  <si>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</si>
  <si>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</si>
  <si>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</si>
  <si>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</si>
  <si>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</si>
  <si>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</si>
  <si>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</si>
  <si>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</si>
  <si>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</si>
  <si>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</si>
  <si>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</si>
  <si>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</si>
  <si>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</si>
  <si>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</si>
  <si>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</si>
  <si>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</si>
  <si>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</si>
  <si>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</si>
  <si>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</si>
  <si>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</si>
  <si>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</si>
  <si>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</si>
  <si>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</si>
  <si>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</si>
  <si>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</si>
  <si>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</si>
  <si>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</si>
  <si>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</si>
  <si>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</si>
  <si>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</si>
  <si>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</si>
  <si>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</si>
  <si>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</si>
  <si>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</si>
  <si>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</si>
  <si>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</si>
  <si>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</si>
  <si>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</si>
  <si>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</si>
  <si>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</si>
  <si>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</si>
  <si>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</si>
  <si>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</si>
  <si>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</si>
  <si>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</si>
  <si>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</si>
  <si>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</si>
  <si>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</si>
  <si>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</si>
  <si>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</si>
  <si>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</si>
  <si>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</si>
  <si>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</si>
  <si>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</si>
  <si>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</si>
  <si>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</si>
  <si>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</si>
  <si>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</si>
  <si>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</si>
  <si>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</si>
  <si>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</si>
  <si>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</si>
  <si>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</si>
  <si>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</si>
  <si>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</si>
  <si>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</si>
  <si>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</si>
  <si>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</si>
  <si>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</si>
  <si>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</si>
  <si>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</si>
  <si>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</si>
  <si>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</si>
  <si>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</si>
  <si>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</si>
  <si>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</si>
  <si>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</si>
  <si>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</si>
  <si>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</si>
  <si>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</si>
  <si>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</si>
  <si>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</si>
  <si>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</si>
  <si>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</si>
  <si>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</si>
  <si>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</si>
  <si>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</si>
  <si>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</si>
  <si>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</si>
  <si>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</si>
  <si>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</si>
  <si>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</si>
  <si>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</si>
  <si>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</si>
  <si>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</si>
  <si>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</si>
  <si>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</si>
  <si>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</si>
  <si>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</si>
  <si>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</si>
  <si>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</si>
  <si>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</si>
  <si>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</si>
  <si>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</si>
  <si>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</si>
  <si>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</si>
  <si>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</si>
  <si>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</si>
  <si>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</si>
  <si>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</si>
  <si>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</si>
  <si>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</si>
  <si>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</si>
  <si>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</si>
  <si>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</si>
  <si>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</si>
  <si>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</si>
  <si>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</si>
  <si>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</si>
  <si>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</si>
  <si>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</si>
  <si>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</si>
  <si>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</si>
  <si>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</si>
  <si>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</si>
  <si>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</si>
  <si>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</si>
  <si>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</si>
  <si>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</si>
  <si>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</si>
  <si>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</si>
  <si>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</si>
  <si>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</si>
  <si>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</si>
  <si>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</si>
  <si>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</si>
  <si>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</si>
  <si>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</si>
  <si>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</si>
  <si>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</si>
  <si>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</si>
  <si>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</si>
  <si>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</si>
  <si>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</si>
  <si>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</si>
  <si>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</si>
  <si>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</si>
  <si>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</si>
  <si>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</si>
  <si>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</si>
  <si>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</si>
  <si>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</si>
  <si>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</si>
  <si>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</si>
  <si>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</si>
  <si>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</si>
  <si>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</si>
  <si>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</si>
  <si>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</si>
  <si>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</si>
  <si>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</si>
  <si>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</si>
  <si>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</si>
  <si>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</si>
  <si>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</si>
  <si>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</si>
  <si>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</si>
  <si>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</si>
  <si>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</si>
  <si>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</si>
  <si>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</si>
  <si>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</si>
  <si>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</si>
  <si>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</si>
  <si>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</si>
  <si>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</si>
  <si>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</si>
  <si>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</si>
  <si>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</si>
  <si>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</si>
  <si>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</si>
  <si>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</si>
  <si>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</si>
  <si>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</si>
  <si>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</si>
  <si>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</si>
  <si>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</si>
  <si>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</si>
  <si>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</si>
  <si>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</si>
  <si>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</si>
  <si>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</si>
  <si>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</si>
  <si>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</si>
  <si>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</si>
  <si>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</si>
  <si>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</si>
  <si>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</si>
  <si>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</si>
  <si>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</si>
  <si>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</si>
  <si>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</si>
  <si>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</si>
  <si>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</si>
  <si>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</si>
  <si>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</si>
  <si>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</si>
  <si>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</si>
  <si>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</si>
  <si>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</si>
  <si>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</si>
  <si>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</si>
  <si>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</si>
  <si>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</si>
  <si>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</si>
  <si>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</si>
  <si>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</si>
  <si>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</si>
  <si>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</si>
  <si>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</si>
  <si>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</si>
  <si>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</si>
  <si>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</si>
  <si>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</si>
  <si>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</si>
  <si>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</si>
  <si>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</si>
  <si>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</si>
  <si>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</si>
  <si>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</si>
  <si>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</si>
  <si>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</si>
  <si>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</si>
  <si>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</si>
  <si>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</si>
  <si>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</si>
  <si>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</si>
  <si>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</si>
  <si>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</si>
  <si>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</si>
  <si>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</si>
  <si>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</si>
  <si>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</si>
  <si>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</si>
  <si>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</si>
  <si>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</si>
  <si>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</si>
  <si>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</si>
  <si>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</si>
  <si>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</si>
  <si>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</si>
  <si>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</si>
  <si>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</si>
  <si>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</si>
  <si>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</si>
  <si>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</si>
  <si>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</si>
  <si>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</si>
  <si>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</si>
  <si>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</si>
  <si>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</si>
  <si>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</si>
  <si>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</si>
  <si>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</si>
  <si>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</si>
  <si>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</si>
  <si>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</si>
  <si>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</si>
  <si>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</si>
  <si>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</si>
  <si>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</si>
  <si>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</si>
  <si>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</si>
  <si>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</si>
  <si>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</si>
  <si>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</si>
  <si>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</si>
  <si>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</si>
  <si>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</si>
  <si>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</si>
  <si>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</si>
  <si>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</si>
  <si>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</si>
  <si>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</si>
  <si>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</si>
  <si>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</si>
  <si>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</si>
  <si>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</si>
  <si>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</si>
  <si>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</si>
  <si>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</si>
  <si>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</si>
  <si>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</si>
  <si>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</si>
  <si>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</si>
  <si>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</si>
  <si>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</si>
  <si>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</si>
  <si>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</si>
  <si>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</si>
  <si>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</si>
  <si>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</si>
  <si>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</si>
  <si>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</si>
  <si>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</si>
  <si>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</si>
  <si>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</si>
  <si>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</si>
  <si>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</si>
  <si>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</si>
  <si>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</si>
  <si>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</si>
  <si>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</si>
  <si>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</si>
  <si>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</si>
  <si>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</si>
  <si>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</si>
  <si>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</si>
  <si>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</si>
  <si>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</si>
  <si>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</si>
  <si>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</si>
  <si>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</si>
  <si>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</si>
  <si>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</si>
  <si>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</si>
  <si>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</si>
  <si>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</si>
  <si>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</si>
  <si>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</si>
  <si>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</si>
  <si>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</si>
  <si>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</si>
  <si>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</si>
  <si>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</si>
  <si>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</si>
  <si>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</si>
  <si>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</si>
  <si>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</si>
  <si>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</si>
  <si>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</si>
  <si>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</si>
  <si>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</si>
  <si>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</si>
  <si>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</si>
  <si>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</si>
  <si>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</si>
  <si>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</si>
  <si>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</si>
  <si>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</si>
  <si>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</si>
  <si>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</si>
  <si>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</si>
  <si>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</si>
  <si>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</si>
  <si>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</si>
  <si>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</si>
  <si>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</si>
  <si>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</si>
  <si>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</si>
  <si>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</si>
  <si>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</si>
  <si>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</si>
  <si>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</si>
  <si>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</si>
  <si>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</si>
  <si>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</si>
  <si>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</si>
  <si>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</si>
  <si>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</si>
  <si>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</si>
  <si>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</si>
  <si>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</si>
  <si>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</si>
  <si>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</si>
  <si>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</si>
  <si>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</si>
  <si>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</si>
  <si>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</si>
  <si>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</si>
  <si>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</si>
  <si>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</si>
  <si>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</si>
  <si>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</si>
  <si>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</si>
  <si>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</si>
  <si>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</si>
  <si>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</si>
  <si>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</si>
  <si>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</si>
  <si>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</si>
  <si>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</si>
  <si>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</si>
  <si>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</si>
  <si>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</si>
  <si>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</si>
  <si>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</si>
  <si>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</si>
  <si>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</si>
  <si>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</si>
  <si>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</si>
  <si>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</si>
  <si>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</si>
  <si>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</si>
  <si>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</si>
  <si>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</si>
  <si>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</si>
  <si>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</si>
  <si>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</si>
  <si>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</si>
  <si>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</si>
  <si>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</si>
  <si>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</si>
  <si>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</si>
  <si>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</si>
  <si>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</si>
  <si>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</si>
  <si>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</si>
  <si>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</si>
  <si>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</si>
  <si>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</si>
  <si>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</si>
  <si>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</si>
  <si>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</si>
  <si>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</si>
  <si>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</si>
  <si>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</si>
  <si>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</si>
  <si>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</si>
  <si>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</si>
  <si>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</si>
  <si>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</si>
  <si>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</si>
  <si>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</si>
  <si>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</si>
  <si>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</si>
  <si>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</si>
  <si>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</si>
  <si>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</si>
  <si>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</si>
  <si>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</si>
  <si>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</si>
  <si>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</si>
  <si>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</si>
  <si>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</si>
  <si>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</si>
  <si>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</si>
  <si>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</si>
  <si>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</si>
  <si>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</si>
  <si>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</si>
  <si>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</si>
  <si>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</si>
  <si>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</si>
  <si>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</si>
  <si>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</si>
  <si>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</si>
  <si>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</si>
  <si>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</si>
  <si>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</si>
  <si>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</si>
  <si>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</si>
  <si>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</si>
  <si>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</si>
  <si>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</si>
  <si>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</si>
  <si>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</si>
  <si>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</si>
  <si>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</si>
  <si>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</si>
  <si>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</si>
  <si>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</si>
  <si>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</si>
  <si>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</si>
  <si>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</si>
  <si>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</si>
  <si>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</si>
  <si>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</si>
  <si>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</si>
  <si>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</si>
  <si>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</si>
  <si>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</si>
  <si>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</si>
  <si>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</si>
  <si>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</si>
  <si>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</si>
  <si>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</si>
  <si>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</si>
  <si>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</si>
  <si>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</si>
  <si>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</si>
  <si>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</si>
  <si>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</si>
  <si>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</si>
  <si>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</si>
  <si>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</si>
  <si>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</si>
  <si>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</si>
  <si>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</si>
  <si>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</si>
  <si>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</si>
  <si>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</si>
  <si>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</si>
  <si>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</si>
  <si>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</si>
  <si>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</si>
  <si>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</si>
  <si>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</si>
  <si>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</si>
  <si>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</si>
  <si>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</si>
  <si>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</si>
  <si>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</si>
  <si>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</si>
  <si>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</si>
  <si>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</si>
  <si>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</si>
  <si>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</si>
  <si>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</si>
  <si>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</si>
  <si>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</si>
  <si>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</si>
  <si>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</si>
  <si>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</si>
  <si>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</si>
  <si>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</si>
  <si>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</si>
  <si>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</si>
  <si>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</si>
  <si>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</si>
  <si>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</si>
  <si>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</si>
  <si>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</si>
  <si>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</si>
  <si>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</si>
  <si>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</si>
  <si>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</si>
  <si>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</si>
  <si>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</si>
  <si>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</si>
  <si>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</si>
  <si>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</si>
  <si>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</si>
  <si>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</si>
  <si>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</si>
  <si>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</si>
  <si>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</si>
  <si>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</si>
  <si>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</si>
  <si>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</si>
  <si>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</si>
  <si>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</si>
  <si>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</si>
  <si>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</si>
  <si>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</si>
  <si>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</si>
  <si>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</si>
  <si>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</si>
  <si>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</si>
  <si>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</si>
  <si>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</si>
  <si>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</si>
  <si>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</si>
  <si>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</si>
  <si>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</si>
  <si>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</si>
  <si>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</si>
  <si>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</si>
  <si>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</si>
  <si>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</si>
  <si>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</si>
  <si>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</si>
  <si>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</si>
  <si>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</si>
  <si>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</si>
  <si>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</si>
  <si>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</si>
  <si>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</si>
  <si>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</si>
  <si>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</si>
  <si>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</si>
  <si>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</si>
  <si>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</si>
  <si>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</si>
  <si>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</si>
  <si>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</si>
  <si>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</si>
  <si>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</si>
  <si>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</si>
  <si>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</si>
  <si>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</si>
  <si>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</si>
  <si>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</si>
  <si>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</si>
  <si>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</si>
  <si>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</si>
  <si>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</si>
  <si>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</si>
  <si>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</si>
  <si>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</si>
  <si>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</si>
  <si>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</si>
  <si>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</si>
  <si>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</si>
  <si>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</si>
  <si>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</si>
  <si>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</si>
  <si>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</si>
  <si>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</si>
  <si>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</si>
  <si>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</si>
  <si>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</si>
  <si>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</si>
  <si>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</si>
  <si>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</si>
  <si>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</si>
  <si>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</si>
  <si>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</si>
  <si>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</si>
  <si>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</si>
  <si>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</si>
  <si>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</si>
  <si>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</si>
  <si>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</si>
  <si>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</si>
  <si>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</si>
  <si>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</si>
  <si>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</si>
  <si>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</si>
  <si>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</si>
  <si>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</si>
  <si>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</si>
  <si>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</si>
  <si>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</si>
  <si>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</si>
  <si>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</si>
  <si>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</si>
  <si>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</si>
  <si>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</si>
  <si>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</si>
  <si>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</si>
  <si>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</si>
  <si>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</si>
  <si>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</si>
  <si>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</si>
  <si>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</si>
  <si>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</si>
  <si>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</si>
  <si>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</si>
  <si>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</si>
  <si>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</si>
  <si>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</si>
  <si>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</si>
  <si>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</si>
  <si>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</si>
  <si>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</si>
  <si>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</si>
  <si>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</si>
  <si>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</si>
  <si>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</si>
  <si>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</si>
  <si>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</si>
  <si>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</si>
  <si>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</si>
  <si>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</si>
  <si>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</si>
  <si>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</si>
  <si>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</si>
  <si>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</si>
  <si>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</si>
  <si>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</si>
  <si>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</si>
  <si>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</si>
  <si>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</si>
  <si>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</si>
  <si>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</si>
  <si>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</si>
  <si>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</si>
  <si>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</si>
  <si>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</si>
  <si>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</si>
  <si>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</si>
  <si>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</si>
  <si>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</si>
  <si>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</si>
  <si>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</si>
  <si>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</si>
  <si>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</si>
  <si>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</si>
  <si>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</si>
  <si>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</si>
  <si>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</si>
  <si>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</si>
  <si>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</si>
  <si>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</si>
  <si>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</si>
  <si>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</si>
  <si>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</si>
  <si>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</si>
  <si>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</si>
  <si>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</si>
  <si>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</si>
  <si>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</si>
  <si>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</si>
  <si>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</si>
  <si>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</si>
  <si>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</si>
  <si>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</si>
  <si>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</si>
  <si>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</si>
  <si>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</si>
  <si>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</si>
  <si>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</si>
  <si>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</si>
  <si>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</si>
  <si>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</si>
  <si>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</si>
  <si>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</si>
  <si>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</si>
  <si>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</si>
  <si>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</si>
  <si>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</si>
  <si>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</si>
  <si>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</si>
  <si>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</si>
  <si>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</si>
  <si>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</si>
  <si>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</si>
  <si>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</si>
  <si>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</si>
  <si>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</si>
  <si>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</si>
  <si>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</si>
  <si>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</si>
  <si>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</si>
  <si>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</si>
  <si>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</si>
  <si>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</si>
  <si>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</si>
  <si>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</si>
  <si>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</si>
  <si>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</si>
  <si>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</si>
  <si>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</si>
  <si>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</si>
  <si>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</si>
  <si>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</si>
  <si>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</si>
  <si>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</si>
  <si>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</si>
  <si>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</si>
  <si>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</si>
  <si>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</si>
  <si>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</si>
  <si>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</si>
  <si>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</si>
  <si>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</si>
  <si>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</si>
  <si>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</si>
  <si>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</si>
  <si>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</si>
  <si>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</si>
  <si>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</si>
  <si>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</si>
  <si>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</si>
  <si>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</si>
  <si>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</si>
  <si>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</si>
  <si>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</si>
  <si>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</si>
  <si>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</si>
  <si>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</si>
  <si>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</si>
  <si>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</si>
  <si>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</si>
  <si>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</si>
  <si>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</si>
  <si>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</si>
  <si>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</si>
  <si>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</si>
  <si>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</si>
  <si>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</si>
  <si>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</si>
  <si>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</si>
  <si>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</si>
  <si>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</si>
  <si>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</si>
  <si>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</si>
  <si>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</si>
  <si>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</si>
  <si>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</si>
  <si>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</si>
  <si>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</si>
  <si>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</si>
  <si>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</si>
  <si>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</si>
  <si>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</si>
  <si>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</si>
  <si>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</si>
  <si>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</si>
  <si>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</si>
  <si>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</si>
  <si>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</si>
  <si>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</si>
  <si>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</si>
  <si>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</si>
  <si>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</si>
  <si>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</si>
  <si>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</si>
  <si>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</si>
  <si>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</si>
  <si>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</si>
  <si>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</si>
  <si>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</si>
  <si>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</si>
  <si>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</si>
  <si>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</si>
  <si>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</si>
  <si>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</si>
  <si>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</si>
  <si>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</si>
  <si>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</si>
  <si>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</si>
  <si>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</si>
  <si>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</si>
  <si>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</si>
  <si>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</si>
  <si>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</si>
  <si>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</si>
  <si>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</si>
  <si>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</si>
  <si>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</si>
  <si>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</si>
  <si>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</si>
  <si>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</si>
  <si>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</si>
  <si>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</si>
  <si>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</si>
  <si>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</si>
  <si>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</si>
  <si>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</si>
  <si>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</si>
  <si>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</si>
  <si>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</si>
  <si>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</si>
  <si>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</si>
  <si>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</si>
  <si>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</si>
  <si>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</si>
  <si>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</si>
  <si>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</si>
  <si>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</si>
  <si>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</si>
  <si>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</si>
  <si>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</si>
  <si>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</si>
  <si>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</si>
  <si>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</si>
  <si>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</si>
  <si>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</si>
  <si>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</si>
  <si>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</si>
  <si>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</si>
  <si>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</si>
  <si>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</si>
  <si>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</si>
  <si>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</si>
  <si>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</si>
  <si>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</si>
  <si>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</si>
  <si>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</si>
  <si>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</si>
  <si>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</si>
  <si>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</si>
  <si>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</si>
  <si>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</si>
  <si>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</si>
  <si>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</si>
  <si>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</si>
  <si>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</si>
  <si>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</si>
  <si>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</si>
  <si>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</si>
  <si>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</si>
  <si>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</si>
  <si>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</si>
  <si>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</si>
  <si>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</si>
  <si>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</si>
  <si>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</si>
  <si>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</si>
  <si>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</si>
  <si>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</si>
  <si>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</si>
  <si>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</si>
  <si>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</si>
  <si>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</si>
  <si>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</si>
  <si>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</si>
  <si>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</si>
  <si>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</si>
  <si>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</si>
  <si>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</si>
  <si>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</si>
  <si>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</si>
  <si>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</si>
  <si>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</si>
  <si>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</si>
  <si>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</si>
  <si>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</si>
  <si>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</si>
  <si>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</si>
  <si>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</si>
  <si>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</si>
  <si>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</si>
  <si>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</si>
  <si>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</si>
  <si>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</si>
  <si>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</si>
  <si>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</si>
  <si>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</si>
  <si>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</si>
  <si>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</si>
  <si>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</si>
  <si>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</si>
  <si>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</si>
  <si>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</si>
  <si>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</si>
  <si>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</si>
  <si>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</si>
  <si>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</si>
  <si>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</si>
  <si>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</si>
  <si>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</si>
  <si>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</si>
  <si>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</si>
  <si>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</si>
  <si>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</si>
  <si>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</si>
  <si>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</si>
  <si>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</si>
  <si>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</si>
  <si>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</si>
  <si>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</si>
  <si>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</si>
  <si>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</si>
  <si>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</si>
  <si>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</si>
  <si>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</si>
  <si>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</si>
  <si>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</si>
  <si>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</si>
  <si>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</si>
  <si>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</si>
  <si>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</si>
  <si>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</si>
  <si>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</si>
  <si>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</si>
  <si>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</si>
  <si>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</si>
  <si>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</si>
  <si>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</si>
  <si>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</si>
  <si>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</si>
  <si>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</si>
  <si>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</si>
  <si>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</si>
  <si>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</si>
  <si>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</si>
  <si>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</si>
  <si>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</si>
  <si>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</si>
  <si>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</si>
  <si>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</si>
  <si>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</si>
  <si>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</si>
  <si>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</si>
  <si>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</si>
  <si>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</si>
  <si>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</si>
  <si>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</si>
  <si>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</si>
  <si>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</si>
  <si>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</si>
  <si>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</si>
  <si>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</si>
  <si>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</si>
  <si>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</si>
  <si>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</si>
  <si>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</si>
  <si>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</si>
  <si>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</si>
  <si>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</si>
  <si>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</si>
  <si>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</si>
  <si>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</si>
  <si>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</si>
  <si>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</si>
  <si>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</si>
  <si>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</si>
  <si>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</si>
  <si>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</si>
  <si>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</si>
  <si>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</si>
  <si>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</si>
  <si>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</si>
  <si>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</si>
  <si>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</si>
  <si>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</si>
  <si>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</si>
  <si>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</si>
  <si>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</si>
  <si>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</si>
  <si>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</si>
  <si>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</si>
  <si>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</si>
  <si>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</si>
  <si>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</si>
  <si>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</si>
  <si>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</si>
  <si>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</si>
  <si>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</si>
  <si>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</si>
  <si>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</si>
  <si>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</si>
  <si>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</si>
  <si>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</si>
  <si>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</si>
  <si>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</si>
  <si>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</si>
  <si>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</si>
  <si>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</si>
  <si>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</si>
  <si>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</si>
  <si>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</si>
  <si>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</si>
  <si>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</si>
  <si>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</si>
  <si>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</si>
  <si>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</si>
  <si>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</si>
  <si>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</si>
  <si>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</si>
  <si>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</si>
  <si>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</si>
  <si>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</si>
  <si>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</si>
  <si>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</si>
  <si>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</si>
  <si>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</si>
  <si>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</si>
  <si>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</si>
  <si>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</si>
  <si>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</si>
  <si>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</si>
  <si>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</si>
  <si>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</si>
  <si>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</si>
  <si>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</si>
  <si>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</si>
  <si>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</si>
  <si>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</si>
  <si>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</si>
  <si>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</si>
  <si>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</si>
  <si>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</si>
  <si>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</si>
  <si>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</si>
  <si>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</si>
  <si>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</si>
  <si>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</si>
  <si>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</si>
  <si>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</si>
  <si>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</si>
  <si>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</si>
  <si>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</si>
  <si>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</si>
  <si>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</si>
  <si>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</si>
  <si>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</si>
  <si>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</si>
  <si>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</si>
  <si>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</si>
  <si>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</si>
  <si>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</si>
  <si>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</si>
  <si>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</si>
  <si>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</si>
  <si>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</si>
  <si>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</si>
  <si>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</si>
  <si>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</si>
  <si>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</si>
  <si>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</si>
  <si>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</si>
  <si>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</si>
  <si>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</si>
  <si>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</si>
  <si>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</si>
  <si>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</si>
  <si>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</si>
  <si>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</si>
  <si>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</si>
  <si>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</si>
  <si>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</si>
  <si>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</si>
  <si>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</si>
  <si>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</si>
  <si>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</si>
  <si>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</si>
  <si>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</si>
  <si>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</si>
  <si>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</si>
  <si>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</si>
  <si>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</si>
  <si>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</si>
  <si>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</si>
  <si>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</si>
  <si>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</si>
  <si>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</si>
  <si>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</si>
  <si>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</si>
  <si>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</si>
  <si>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</si>
  <si>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</si>
  <si>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</si>
  <si>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</si>
  <si>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</si>
  <si>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</si>
  <si>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</si>
  <si>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</si>
  <si>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</si>
  <si>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</si>
  <si>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</si>
  <si>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</si>
  <si>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</si>
  <si>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</si>
  <si>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</si>
  <si>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</si>
  <si>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</si>
  <si>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</si>
  <si>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</si>
  <si>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</si>
  <si>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</si>
  <si>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</si>
  <si>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</si>
  <si>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</si>
  <si>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</si>
  <si>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</si>
  <si>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</si>
  <si>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</si>
  <si>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</si>
  <si>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</si>
  <si>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</si>
  <si>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</si>
  <si>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</si>
  <si>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</si>
  <si>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</si>
  <si>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</si>
  <si>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</si>
  <si>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</si>
  <si>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</si>
  <si>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</si>
  <si>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</si>
  <si>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</si>
  <si>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</si>
  <si>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</si>
  <si>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</si>
  <si>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</si>
  <si>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</si>
  <si>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</si>
  <si>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</si>
  <si>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</si>
  <si>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</si>
  <si>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</si>
  <si>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</si>
  <si>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</si>
  <si>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</si>
  <si>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</si>
  <si>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</si>
  <si>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</si>
  <si>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</si>
  <si>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</si>
  <si>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</si>
  <si>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</si>
  <si>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</si>
  <si>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</si>
  <si>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</si>
  <si>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</si>
  <si>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</si>
  <si>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</si>
  <si>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</si>
  <si>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</si>
  <si>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</si>
  <si>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</si>
  <si>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</si>
  <si>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</si>
  <si>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</si>
  <si>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</si>
  <si>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</si>
  <si>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</si>
  <si>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</si>
  <si>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</si>
  <si>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</si>
  <si>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</si>
  <si>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</si>
  <si>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</si>
  <si>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</si>
  <si>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</si>
  <si>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</si>
  <si>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</si>
  <si>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</si>
  <si>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</si>
  <si>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</si>
  <si>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</si>
  <si>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</si>
  <si>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</si>
  <si>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</si>
  <si>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</si>
  <si>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</si>
  <si>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</si>
  <si>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</si>
  <si>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</si>
  <si>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</si>
  <si>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</si>
  <si>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</si>
  <si>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</si>
  <si>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</si>
  <si>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</si>
  <si>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</si>
  <si>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</si>
  <si>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</si>
  <si>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</si>
  <si>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</si>
  <si>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</si>
  <si>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</si>
  <si>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</si>
  <si>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</si>
  <si>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</si>
  <si>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</si>
  <si>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</si>
  <si>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</si>
  <si>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</si>
  <si>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</si>
  <si>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</si>
  <si>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</si>
  <si>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</si>
  <si>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</si>
  <si>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</si>
  <si>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</si>
  <si>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</si>
  <si>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</si>
  <si>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</si>
  <si>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</si>
  <si>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</si>
  <si>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</si>
  <si>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</si>
  <si>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</si>
  <si>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</si>
  <si>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</si>
  <si>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</si>
  <si>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</si>
  <si>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</si>
  <si>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</si>
  <si>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</si>
  <si>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</si>
  <si>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</si>
  <si>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</si>
  <si>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</si>
  <si>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</si>
  <si>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</si>
  <si>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</si>
  <si>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</si>
  <si>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</si>
  <si>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</si>
  <si>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</si>
  <si>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</si>
  <si>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</si>
  <si>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</si>
  <si>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</si>
  <si>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</si>
  <si>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</si>
  <si>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</si>
  <si>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</si>
  <si>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</si>
  <si>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</si>
  <si>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</si>
  <si>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</si>
  <si>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</si>
  <si>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</si>
  <si>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</si>
  <si>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</si>
  <si>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</si>
  <si>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</si>
  <si>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</si>
  <si>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</si>
  <si>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</si>
  <si>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</si>
  <si>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</si>
  <si>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</si>
  <si>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</si>
  <si>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</si>
  <si>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</si>
  <si>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</si>
  <si>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</si>
  <si>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</si>
  <si>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</si>
  <si>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</si>
  <si>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</si>
  <si>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</si>
  <si>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</si>
  <si>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</si>
  <si>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</si>
  <si>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</si>
  <si>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</si>
  <si>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</si>
  <si>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</si>
  <si>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</si>
  <si>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</si>
  <si>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</si>
  <si>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</si>
  <si>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</si>
  <si>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</si>
  <si>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</si>
  <si>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</si>
  <si>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</si>
  <si>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</si>
  <si>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</si>
  <si>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</si>
  <si>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</si>
  <si>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</si>
  <si>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</si>
  <si>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</si>
  <si>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</si>
  <si>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</si>
  <si>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</si>
  <si>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</si>
  <si>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</si>
  <si>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</si>
  <si>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</si>
  <si>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</si>
  <si>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</si>
  <si>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</si>
  <si>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</si>
  <si>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</si>
  <si>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</si>
  <si>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</si>
  <si>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</si>
  <si>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</si>
  <si>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</si>
  <si>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</si>
  <si>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</si>
  <si>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</si>
  <si>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</si>
  <si>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</si>
  <si>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</si>
  <si>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</si>
  <si>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</si>
  <si>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</si>
  <si>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</si>
  <si>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</si>
  <si>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</si>
  <si>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</si>
  <si>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</si>
  <si>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</si>
  <si>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</si>
  <si>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</si>
  <si>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</si>
  <si>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</si>
  <si>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</si>
  <si>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</si>
  <si>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</si>
  <si>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</si>
  <si>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</si>
  <si>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</si>
  <si>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</si>
  <si>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</si>
  <si>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</si>
  <si>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</si>
  <si>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</si>
  <si>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</si>
  <si>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</si>
  <si>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</si>
  <si>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</si>
  <si>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</si>
  <si>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</si>
  <si>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</si>
  <si>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</si>
  <si>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</si>
  <si>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</si>
  <si>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</si>
  <si>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</si>
  <si>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</si>
  <si>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</si>
  <si>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</si>
  <si>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</si>
  <si>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</si>
  <si>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</si>
  <si>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</si>
  <si>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</si>
  <si>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</si>
  <si>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</si>
  <si>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</si>
  <si>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</si>
  <si>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</si>
  <si>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</si>
  <si>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</si>
  <si>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</si>
  <si>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</si>
  <si>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</si>
  <si>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</si>
  <si>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</si>
  <si>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</si>
  <si>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</si>
  <si>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</si>
  <si>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</si>
  <si>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</si>
  <si>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</si>
  <si>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</si>
  <si>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</si>
  <si>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</si>
  <si>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</si>
  <si>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</si>
  <si>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</si>
  <si>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</si>
  <si>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</si>
  <si>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</si>
  <si>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</si>
  <si>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</si>
  <si>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</si>
  <si>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</si>
  <si>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</si>
  <si>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</si>
  <si>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</si>
  <si>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</si>
  <si>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</si>
  <si>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</si>
  <si>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</si>
  <si>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</si>
  <si>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</si>
  <si>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</si>
  <si>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</si>
  <si>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</si>
  <si>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</si>
  <si>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</si>
  <si>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</si>
  <si>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</si>
  <si>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</si>
  <si>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</si>
  <si>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</si>
  <si>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</si>
  <si>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</si>
  <si>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</si>
  <si>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</si>
  <si>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</si>
  <si>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</si>
  <si>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</si>
  <si>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</si>
  <si>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</si>
  <si>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</si>
  <si>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</si>
  <si>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</si>
  <si>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</si>
  <si>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</si>
  <si>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</si>
  <si>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</si>
  <si>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</si>
  <si>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</si>
  <si>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</si>
  <si>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</si>
  <si>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</si>
  <si>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</si>
  <si>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</si>
  <si>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</si>
  <si>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</si>
  <si>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</si>
  <si>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</si>
  <si>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</si>
  <si>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</si>
  <si>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</si>
  <si>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</si>
  <si>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</si>
  <si>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</si>
  <si>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</si>
  <si>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</si>
  <si>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</si>
  <si>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</si>
  <si>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</si>
  <si>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</si>
  <si>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</si>
  <si>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</si>
  <si>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</si>
  <si>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</si>
  <si>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</si>
  <si>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</si>
  <si>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</si>
  <si>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</si>
  <si>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</si>
  <si>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</si>
  <si>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</si>
  <si>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</si>
  <si>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</si>
  <si>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</si>
  <si>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</si>
  <si>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</si>
  <si>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</si>
  <si>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</si>
  <si>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</si>
  <si>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</si>
  <si>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</si>
  <si>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</si>
  <si>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</si>
  <si>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</si>
  <si>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</si>
  <si>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</si>
  <si>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</si>
  <si>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</si>
  <si>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</si>
  <si>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</si>
  <si>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</si>
  <si>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</si>
  <si>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</si>
  <si>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</si>
  <si>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</si>
  <si>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</si>
  <si>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</si>
  <si>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</si>
  <si>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</si>
  <si>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</si>
  <si>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</si>
  <si>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</si>
  <si>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</si>
  <si>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</si>
  <si>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</si>
  <si>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</si>
  <si>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</si>
  <si>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</si>
  <si>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</si>
  <si>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</si>
  <si>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</si>
  <si>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</si>
  <si>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</si>
  <si>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</si>
  <si>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</si>
  <si>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</si>
  <si>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</si>
  <si>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</si>
  <si>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</si>
  <si>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</si>
  <si>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</si>
  <si>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</si>
  <si>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</si>
  <si>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</si>
  <si>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</si>
  <si>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</si>
  <si>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</si>
  <si>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</si>
  <si>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</si>
  <si>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</si>
  <si>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</si>
  <si>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</si>
  <si>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</si>
  <si>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</si>
  <si>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</si>
  <si>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</si>
  <si>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</si>
  <si>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</si>
  <si>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</si>
  <si>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</si>
  <si>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</si>
  <si>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</si>
  <si>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</si>
  <si>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</si>
  <si>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</si>
  <si>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</si>
  <si>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</si>
  <si>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</si>
  <si>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</si>
  <si>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</si>
  <si>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</si>
  <si>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</si>
  <si>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</si>
  <si>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</si>
  <si>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</si>
  <si>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</si>
  <si>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</si>
  <si>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</si>
  <si>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</si>
  <si>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</si>
  <si>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</si>
  <si>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</si>
  <si>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</si>
  <si>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</si>
  <si>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</si>
  <si>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</si>
  <si>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</si>
  <si>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</si>
  <si>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</si>
  <si>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</si>
  <si>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</si>
  <si>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</si>
  <si>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</si>
  <si>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</si>
  <si>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</si>
  <si>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</si>
  <si>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</si>
  <si>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</si>
  <si>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</si>
  <si>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</si>
  <si>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</si>
  <si>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</si>
  <si>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</si>
  <si>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</si>
  <si>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</si>
  <si>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</si>
  <si>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</si>
  <si>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</si>
  <si>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</si>
  <si>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</si>
  <si>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</si>
  <si>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</si>
  <si>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</si>
  <si>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</si>
  <si>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</si>
  <si>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</si>
  <si>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</si>
  <si>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</si>
  <si>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</si>
  <si>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</si>
  <si>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</si>
  <si>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</si>
  <si>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</si>
  <si>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</si>
  <si>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</si>
  <si>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</si>
  <si>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</si>
  <si>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</si>
  <si>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</si>
  <si>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</si>
  <si>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</si>
  <si>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</si>
  <si>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</si>
  <si>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</si>
  <si>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</si>
  <si>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</si>
  <si>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</si>
  <si>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</si>
  <si>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</si>
  <si>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</si>
  <si>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</si>
  <si>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</si>
  <si>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</si>
  <si>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</si>
  <si>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</si>
  <si>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</si>
  <si>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</si>
  <si>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</si>
  <si>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</si>
  <si>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</si>
  <si>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</si>
  <si>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</si>
  <si>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</si>
  <si>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</si>
  <si>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</si>
  <si>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</si>
  <si>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</si>
  <si>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</si>
  <si>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</si>
  <si>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</si>
  <si>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</si>
  <si>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</si>
  <si>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</si>
  <si>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</si>
  <si>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</si>
  <si>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</si>
  <si>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</si>
  <si>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</si>
  <si>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</si>
  <si>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</si>
  <si>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</si>
  <si>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</si>
  <si>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</si>
  <si>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</si>
  <si>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</si>
  <si>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</si>
  <si>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</si>
  <si>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</si>
  <si>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</si>
  <si>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</si>
  <si>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</si>
  <si>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</si>
  <si>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</si>
  <si>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</si>
  <si>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</si>
  <si>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</si>
  <si>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</si>
  <si>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</si>
  <si>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</si>
  <si>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</si>
  <si>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</si>
  <si>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</si>
  <si>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</si>
  <si>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</si>
  <si>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</si>
  <si>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</si>
  <si>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</si>
  <si>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</si>
  <si>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</si>
  <si>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</si>
  <si>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</si>
  <si>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</si>
  <si>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</si>
  <si>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</si>
  <si>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</si>
  <si>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</si>
  <si>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</si>
  <si>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</si>
  <si>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</si>
  <si>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</si>
  <si>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</si>
  <si>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</si>
  <si>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</si>
  <si>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</si>
  <si>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</si>
  <si>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</si>
  <si>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</si>
  <si>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</si>
  <si>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</si>
  <si>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</si>
  <si>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</si>
  <si>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</si>
  <si>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</si>
  <si>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</si>
  <si>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</si>
  <si>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</si>
  <si>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</si>
  <si>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</si>
  <si>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</si>
  <si>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</si>
  <si>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</si>
  <si>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</si>
  <si>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</si>
  <si>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</si>
  <si>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</si>
  <si>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</si>
  <si>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</si>
  <si>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</si>
  <si>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</si>
  <si>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</si>
  <si>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</si>
  <si>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</si>
  <si>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</si>
  <si>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</si>
  <si>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</si>
  <si>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</si>
  <si>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</si>
  <si>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</si>
  <si>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</si>
  <si>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</si>
  <si>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</si>
  <si>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</si>
  <si>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</si>
  <si>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</si>
  <si>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</si>
  <si>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</si>
  <si>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</si>
  <si>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</si>
  <si>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</si>
  <si>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</si>
  <si>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</si>
  <si>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</si>
  <si>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</si>
  <si>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</si>
  <si>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</si>
  <si>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</si>
  <si>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</si>
  <si>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</si>
  <si>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</si>
  <si>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</si>
  <si>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</si>
  <si>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</si>
  <si>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</si>
  <si>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</si>
  <si>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</si>
  <si>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</si>
  <si>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</si>
  <si>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</si>
  <si>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</si>
  <si>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</si>
  <si>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</si>
  <si>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</si>
  <si>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</si>
  <si>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</si>
  <si>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</si>
  <si>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</si>
  <si>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</si>
  <si>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</si>
  <si>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</si>
  <si>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</si>
  <si>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</si>
  <si>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</si>
  <si>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</si>
  <si>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</si>
  <si>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</si>
  <si>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</si>
  <si>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</si>
  <si>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</si>
  <si>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</si>
  <si>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</si>
  <si>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</si>
  <si>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</si>
  <si>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</si>
  <si>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</si>
  <si>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</si>
  <si>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</si>
  <si>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</si>
  <si>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</si>
  <si>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</si>
  <si>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</si>
  <si>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</si>
  <si>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</si>
  <si>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</si>
  <si>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</si>
  <si>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</si>
  <si>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</si>
  <si>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</si>
  <si>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</si>
  <si>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</si>
  <si>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</si>
  <si>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</si>
  <si>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</si>
  <si>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</si>
  <si>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</si>
  <si>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</si>
  <si>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</si>
  <si>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</si>
  <si>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</si>
  <si>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</si>
  <si>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</si>
  <si>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</si>
  <si>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</si>
  <si>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</si>
  <si>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</si>
  <si>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</si>
  <si>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</si>
  <si>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</si>
  <si>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</si>
  <si>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</si>
  <si>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</si>
  <si>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</si>
  <si>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</si>
  <si>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</si>
  <si>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</si>
  <si>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</si>
  <si>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</si>
  <si>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</si>
  <si>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</si>
  <si>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</si>
  <si>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</si>
  <si>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</si>
  <si>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</si>
  <si>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</si>
  <si>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</si>
  <si>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</si>
  <si>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</si>
  <si>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</si>
  <si>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</si>
  <si>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</si>
  <si>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</si>
  <si>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</si>
  <si>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</si>
  <si>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</si>
  <si>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</si>
  <si>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</si>
  <si>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</si>
  <si>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</si>
  <si>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</si>
  <si>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</si>
  <si>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</si>
  <si>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</si>
  <si>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</si>
  <si>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</si>
  <si>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</si>
  <si>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</si>
  <si>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</si>
  <si>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</si>
  <si>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</si>
  <si>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</si>
  <si>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</si>
  <si>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</si>
  <si>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</si>
  <si>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</si>
  <si>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</si>
  <si>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</si>
  <si>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</si>
  <si>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</si>
  <si>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</si>
  <si>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</si>
  <si>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</si>
  <si>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</si>
  <si>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</si>
  <si>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</si>
  <si>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</si>
  <si>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</si>
  <si>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</si>
  <si>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</si>
  <si>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</si>
  <si>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</si>
  <si>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</si>
  <si>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</si>
  <si>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</si>
  <si>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</si>
  <si>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</si>
  <si>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</si>
  <si>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</si>
  <si>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</si>
  <si>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</si>
  <si>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</si>
  <si>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</si>
  <si>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</si>
  <si>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</si>
  <si>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</si>
  <si>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</si>
  <si>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</si>
  <si>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</si>
  <si>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</si>
  <si>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</si>
  <si>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</si>
  <si>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</si>
  <si>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</si>
  <si>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</si>
  <si>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</si>
  <si>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</si>
  <si>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</si>
  <si>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</si>
  <si>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</si>
  <si>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</si>
  <si>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</si>
  <si>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</si>
  <si>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</si>
  <si>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</si>
  <si>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</si>
  <si>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</si>
  <si>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</si>
  <si>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</si>
  <si>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</si>
  <si>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</si>
  <si>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</si>
  <si>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</si>
  <si>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</si>
  <si>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</si>
  <si>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</si>
  <si>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</si>
  <si>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</si>
  <si>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</si>
  <si>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</si>
  <si>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</si>
  <si>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</si>
  <si>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</si>
  <si>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</si>
  <si>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</si>
  <si>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</si>
  <si>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</si>
  <si>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</si>
  <si>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</si>
  <si>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</si>
  <si>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</si>
  <si>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</si>
  <si>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</si>
  <si>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</si>
  <si>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</si>
  <si>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</si>
  <si>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</si>
  <si>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</si>
  <si>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</si>
  <si>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</si>
  <si>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</si>
  <si>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</si>
  <si>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</si>
  <si>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</si>
  <si>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</si>
  <si>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</si>
  <si>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</si>
  <si>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</si>
  <si>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</si>
  <si>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</si>
  <si>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</si>
  <si>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</si>
  <si>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</si>
  <si>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</si>
  <si>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</si>
  <si>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</si>
  <si>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</si>
  <si>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</si>
  <si>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</si>
  <si>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</si>
  <si>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</si>
  <si>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</si>
  <si>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</si>
  <si>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</si>
  <si>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</si>
  <si>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</si>
  <si>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</si>
  <si>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</si>
  <si>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</si>
  <si>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</si>
  <si>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</si>
  <si>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</si>
  <si>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</si>
  <si>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</si>
  <si>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</si>
  <si>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</si>
  <si>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</si>
  <si>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</si>
  <si>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</si>
  <si>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</si>
  <si>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</si>
  <si>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</si>
  <si>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</si>
  <si>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</si>
  <si>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</si>
  <si>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</si>
  <si>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</si>
  <si>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</si>
  <si>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</si>
  <si>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</si>
  <si>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</si>
  <si>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</si>
  <si>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</si>
  <si>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</si>
  <si>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</si>
  <si>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</si>
  <si>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</si>
  <si>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</si>
  <si>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</si>
  <si>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</si>
  <si>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</si>
  <si>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</si>
  <si>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</si>
  <si>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</si>
  <si>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</si>
  <si>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</si>
  <si>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</si>
  <si>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</si>
  <si>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</si>
  <si>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</si>
  <si>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</si>
  <si>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</si>
  <si>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</si>
  <si>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</si>
  <si>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</si>
  <si>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</si>
  <si>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</si>
  <si>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</si>
  <si>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</si>
  <si>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</si>
  <si>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</si>
  <si>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</si>
  <si>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</si>
  <si>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</si>
  <si>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</si>
  <si>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</si>
  <si>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</si>
  <si>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</si>
  <si>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</si>
  <si>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</si>
  <si>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</si>
  <si>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</si>
  <si>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</si>
  <si>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</si>
  <si>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</si>
  <si>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</si>
  <si>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</si>
  <si>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</si>
  <si>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</si>
  <si>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</si>
  <si>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</si>
  <si>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</si>
  <si>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</si>
  <si>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</si>
  <si>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</si>
  <si>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</si>
  <si>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</si>
  <si>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</si>
  <si>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</si>
  <si>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</si>
  <si>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</si>
  <si>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</si>
  <si>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</si>
  <si>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</si>
  <si>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</si>
  <si>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</si>
  <si>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</si>
  <si>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</si>
  <si>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</si>
  <si>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</si>
  <si>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</si>
  <si>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</si>
  <si>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</si>
  <si>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</si>
  <si>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</si>
  <si>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</si>
  <si>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</si>
  <si>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</si>
  <si>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</si>
  <si>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</si>
  <si>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</si>
  <si>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</si>
  <si>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</si>
  <si>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</si>
  <si>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</si>
  <si>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</si>
  <si>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</si>
  <si>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</si>
  <si>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</si>
  <si>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</si>
  <si>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</si>
  <si>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</si>
  <si>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</si>
  <si>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</si>
  <si>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</si>
  <si>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</si>
  <si>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</si>
  <si>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</si>
  <si>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</si>
  <si>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</si>
  <si>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</si>
  <si>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</si>
  <si>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</si>
  <si>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</si>
  <si>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</si>
  <si>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</si>
  <si>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</si>
  <si>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</si>
  <si>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</si>
  <si>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</si>
  <si>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</si>
  <si>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</si>
  <si>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</si>
  <si>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</si>
  <si>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</si>
  <si>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</si>
  <si>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</si>
  <si>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</si>
  <si>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</si>
  <si>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</si>
  <si>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</si>
  <si>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</si>
  <si>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</si>
  <si>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</si>
  <si>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</si>
  <si>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</si>
  <si>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</si>
  <si>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</si>
  <si>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</si>
  <si>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</si>
  <si>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</si>
  <si>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</si>
  <si>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</si>
  <si>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</si>
  <si>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</si>
  <si>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</si>
  <si>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</si>
  <si>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</si>
  <si>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</si>
  <si>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</si>
  <si>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</si>
  <si>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</si>
  <si>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</si>
  <si>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</si>
  <si>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</si>
  <si>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</si>
  <si>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</si>
  <si>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</si>
  <si>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</si>
  <si>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</si>
  <si>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</si>
  <si>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</si>
  <si>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</si>
  <si>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</si>
  <si>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</si>
  <si>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</si>
  <si>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</si>
  <si>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</si>
  <si>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</si>
  <si>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</si>
  <si>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</si>
  <si>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</si>
  <si>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</si>
  <si>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</si>
  <si>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</si>
  <si>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</si>
  <si>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</si>
  <si>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</si>
  <si>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</si>
  <si>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</si>
  <si>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</si>
  <si>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</si>
  <si>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</si>
  <si>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</si>
  <si>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</si>
  <si>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</si>
  <si>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</si>
  <si>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</si>
  <si>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</si>
  <si>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</si>
  <si>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</si>
  <si>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</si>
  <si>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</si>
  <si>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</si>
  <si>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</si>
  <si>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</si>
  <si>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</si>
  <si>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</si>
  <si>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</si>
  <si>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</si>
  <si>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</si>
  <si>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</si>
  <si>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</si>
  <si>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</si>
  <si>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</si>
  <si>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</si>
  <si>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</si>
  <si>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</si>
  <si>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</si>
  <si>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</si>
  <si>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</si>
  <si>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</si>
  <si>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</si>
  <si>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</si>
  <si>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</si>
  <si>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</si>
  <si>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</si>
  <si>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</si>
  <si>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</si>
  <si>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</si>
  <si>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</si>
  <si>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</si>
  <si>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</si>
  <si>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</si>
  <si>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</si>
  <si>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</si>
  <si>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</si>
  <si>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</si>
  <si>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</si>
  <si>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</si>
  <si>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</si>
  <si>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</si>
  <si>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</si>
  <si>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</si>
  <si>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</si>
  <si>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</si>
  <si>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</si>
  <si>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</si>
  <si>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</si>
  <si>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</si>
  <si>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</si>
  <si>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</si>
  <si>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</si>
  <si>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</si>
  <si>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</si>
  <si>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</si>
  <si>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</si>
  <si>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</si>
  <si>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</si>
  <si>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</si>
  <si>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</si>
  <si>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</si>
  <si>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</si>
  <si>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</si>
  <si>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</si>
  <si>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</si>
  <si>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</si>
  <si>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</si>
  <si>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</si>
  <si>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</si>
  <si>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</si>
  <si>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</si>
  <si>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</si>
  <si>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</si>
  <si>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</si>
  <si>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</si>
  <si>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</si>
  <si>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</si>
  <si>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</si>
  <si>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</si>
  <si>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</si>
  <si>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</si>
  <si>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</si>
  <si>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</si>
  <si>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</si>
  <si>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</si>
  <si>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</si>
  <si>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</si>
  <si>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</si>
  <si>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</si>
  <si>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</si>
  <si>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</si>
  <si>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</si>
  <si>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</si>
  <si>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</si>
  <si>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</si>
  <si>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</si>
  <si>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</si>
  <si>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</si>
  <si>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</si>
  <si>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</si>
  <si>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</si>
  <si>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</si>
  <si>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</si>
  <si>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</si>
  <si>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</si>
  <si>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</si>
  <si>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</si>
  <si>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</si>
  <si>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</si>
  <si>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</si>
  <si>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</si>
  <si>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</si>
  <si>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</si>
  <si>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</si>
  <si>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</si>
  <si>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</si>
  <si>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</si>
  <si>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</si>
  <si>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</si>
  <si>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</si>
  <si>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</si>
  <si>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</si>
  <si>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</si>
  <si>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</si>
  <si>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</si>
  <si>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</si>
  <si>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</si>
  <si>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</si>
  <si>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</si>
  <si>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</si>
  <si>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</si>
  <si>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</si>
  <si>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</si>
  <si>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</si>
  <si>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</si>
  <si>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</si>
  <si>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</si>
  <si>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</si>
  <si>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</si>
  <si>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</si>
  <si>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</si>
  <si>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</si>
  <si>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</si>
  <si>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</si>
  <si>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</si>
  <si>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</si>
  <si>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</si>
  <si>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</si>
  <si>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</si>
  <si>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</si>
  <si>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</si>
  <si>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</si>
  <si>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</si>
  <si>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</si>
  <si>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</si>
  <si>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</si>
  <si>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</si>
  <si>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</si>
  <si>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</si>
  <si>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</si>
  <si>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</si>
  <si>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</si>
  <si>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</si>
  <si>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</si>
  <si>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</si>
  <si>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</si>
  <si>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</si>
  <si>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</si>
  <si>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</si>
  <si>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</si>
  <si>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</si>
  <si>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</si>
  <si>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</si>
  <si>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</si>
  <si>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</si>
  <si>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</si>
  <si>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</si>
  <si>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</si>
  <si>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</si>
  <si>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</si>
  <si>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</si>
  <si>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</si>
  <si>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</si>
  <si>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</si>
  <si>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</si>
  <si>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</si>
  <si>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</si>
  <si>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</si>
  <si>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</si>
  <si>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</si>
  <si>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</si>
  <si>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</si>
  <si>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</si>
  <si>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</si>
  <si>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</si>
  <si>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</si>
  <si>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</si>
  <si>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</si>
  <si>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</si>
  <si>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</si>
  <si>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</si>
  <si>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</si>
  <si>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</si>
  <si>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</si>
  <si>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</si>
  <si>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</si>
  <si>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</si>
  <si>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</si>
  <si>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</si>
  <si>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</si>
  <si>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</si>
  <si>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</si>
  <si>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</si>
  <si>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</si>
  <si>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</si>
  <si>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</si>
  <si>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</si>
  <si>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</si>
  <si>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</si>
  <si>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</si>
  <si>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</si>
  <si>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</si>
  <si>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</si>
  <si>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</si>
  <si>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</si>
  <si>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</si>
  <si>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</si>
  <si>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</si>
  <si>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</si>
  <si>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</si>
  <si>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</si>
  <si>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</si>
  <si>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</si>
  <si>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</si>
  <si>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</si>
  <si>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</si>
  <si>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</si>
  <si>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</si>
  <si>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</si>
  <si>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</si>
  <si>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</si>
  <si>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</si>
  <si>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</si>
  <si>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</si>
  <si>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</si>
  <si>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</si>
  <si>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</si>
  <si>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</si>
  <si>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</si>
  <si>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</si>
  <si>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</si>
  <si>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</si>
  <si>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</si>
  <si>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</si>
  <si>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</si>
  <si>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</si>
  <si>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</si>
  <si>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</si>
  <si>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</si>
  <si>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</si>
  <si>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</si>
  <si>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</si>
  <si>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</si>
  <si>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</si>
  <si>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</si>
  <si>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</si>
  <si>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</si>
  <si>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</si>
  <si>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</si>
  <si>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</si>
  <si>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</si>
  <si>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</si>
  <si>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</si>
  <si>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</si>
  <si>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</si>
  <si>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</si>
  <si>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</si>
  <si>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</si>
  <si>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</si>
  <si>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</si>
  <si>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</si>
  <si>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</si>
  <si>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</si>
  <si>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</si>
  <si>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</si>
  <si>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</si>
  <si>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</si>
  <si>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</si>
  <si>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</si>
  <si>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</si>
  <si>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</si>
  <si>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</si>
  <si>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</si>
  <si>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</si>
  <si>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</si>
  <si>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</si>
  <si>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</si>
  <si>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</si>
  <si>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</si>
  <si>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</si>
  <si>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</si>
  <si>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</si>
  <si>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</si>
  <si>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</si>
  <si>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</si>
  <si>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</si>
  <si>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</si>
  <si>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</si>
  <si>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</si>
  <si>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</si>
  <si>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</si>
  <si>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</si>
  <si>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</si>
  <si>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</si>
  <si>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</si>
  <si>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</si>
  <si>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</si>
  <si>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</si>
  <si>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</si>
  <si>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</si>
  <si>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</si>
  <si>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</si>
  <si>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</si>
  <si>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</si>
  <si>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</si>
  <si>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</si>
  <si>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</si>
  <si>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</si>
  <si>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</si>
  <si>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</si>
  <si>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</si>
  <si>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</si>
  <si>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</si>
  <si>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</si>
  <si>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</si>
  <si>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</si>
  <si>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</si>
  <si>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</si>
  <si>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</si>
  <si>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</si>
  <si>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</si>
  <si>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</si>
  <si>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</si>
  <si>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</si>
  <si>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</si>
  <si>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</si>
  <si>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</si>
  <si>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</si>
  <si>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</si>
  <si>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</si>
  <si>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</si>
  <si>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</si>
  <si>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</si>
  <si>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</si>
  <si>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</si>
  <si>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</si>
  <si>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</si>
  <si>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</si>
  <si>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</si>
  <si>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</si>
  <si>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</si>
  <si>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</si>
  <si>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</si>
  <si>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</si>
  <si>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</si>
  <si>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</si>
  <si>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</si>
  <si>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</si>
  <si>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</si>
  <si>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</si>
  <si>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</si>
  <si>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</si>
  <si>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</si>
  <si>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</si>
  <si>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</si>
  <si>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</si>
  <si>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</si>
  <si>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</si>
  <si>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</si>
  <si>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</si>
  <si>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</si>
  <si>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</si>
  <si>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</si>
  <si>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</si>
  <si>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</si>
  <si>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</si>
  <si>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</si>
  <si>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</si>
  <si>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</si>
  <si>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</si>
  <si>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</si>
  <si>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</si>
  <si>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</si>
  <si>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</si>
  <si>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</si>
  <si>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</si>
  <si>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</si>
  <si>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</si>
  <si>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</si>
  <si>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</si>
  <si>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</si>
  <si>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</si>
  <si>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</si>
  <si>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</si>
  <si>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</si>
  <si>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</si>
  <si>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</si>
  <si>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</si>
  <si>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</si>
  <si>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</si>
  <si>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</si>
  <si>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</si>
  <si>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</si>
  <si>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</si>
  <si>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</si>
  <si>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</si>
  <si>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</si>
  <si>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</si>
  <si>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</si>
  <si>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</si>
  <si>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</si>
  <si>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</si>
  <si>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</si>
  <si>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</si>
  <si>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</si>
  <si>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</si>
  <si>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</si>
  <si>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</si>
  <si>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</si>
  <si>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</si>
  <si>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</si>
  <si>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</si>
  <si>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</si>
  <si>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</si>
  <si>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</si>
  <si>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</si>
  <si>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</si>
  <si>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</si>
  <si>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</si>
  <si>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</si>
  <si>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</si>
  <si>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</si>
  <si>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</si>
  <si>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</si>
  <si>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</si>
  <si>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</si>
  <si>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</si>
  <si>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</si>
  <si>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</si>
  <si>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</si>
  <si>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</si>
  <si>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</si>
  <si>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</si>
  <si>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</si>
  <si>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</si>
  <si>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</si>
  <si>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</si>
  <si>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</si>
  <si>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</si>
  <si>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</si>
  <si>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</si>
  <si>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</si>
  <si>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</si>
  <si>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</si>
  <si>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</si>
  <si>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</si>
  <si>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</si>
  <si>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</si>
  <si>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</si>
  <si>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</si>
  <si>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</si>
  <si>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</si>
  <si>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</si>
  <si>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</si>
  <si>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</si>
  <si>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</si>
  <si>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</si>
  <si>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</si>
  <si>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</si>
  <si>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</si>
  <si>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</si>
  <si>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</si>
  <si>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</si>
  <si>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</si>
  <si>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</si>
  <si>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</si>
  <si>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</si>
  <si>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</si>
  <si>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</si>
  <si>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</si>
  <si>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</si>
  <si>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</si>
  <si>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</si>
  <si>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</si>
  <si>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</si>
  <si>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</si>
  <si>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</si>
  <si>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</si>
  <si>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</si>
  <si>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</si>
  <si>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</si>
  <si>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</si>
  <si>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</si>
  <si>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</si>
  <si>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</si>
  <si>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</si>
  <si>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</si>
  <si>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</si>
  <si>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</si>
  <si>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</si>
  <si>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</si>
  <si>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</si>
  <si>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</si>
  <si>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</si>
  <si>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</si>
  <si>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</si>
  <si>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</si>
  <si>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</si>
  <si>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</si>
  <si>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</si>
  <si>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</si>
  <si>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</si>
  <si>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</si>
  <si>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</si>
  <si>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</si>
  <si>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</si>
  <si>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</si>
  <si>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</si>
  <si>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</si>
  <si>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</si>
  <si>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</si>
  <si>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</si>
  <si>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</si>
  <si>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</si>
  <si>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</si>
  <si>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</si>
  <si>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</si>
  <si>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</si>
  <si>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</si>
  <si>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</si>
  <si>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</si>
  <si>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</si>
  <si>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</si>
  <si>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</si>
  <si>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</si>
  <si>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</si>
  <si>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</si>
  <si>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</si>
  <si>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</si>
  <si>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</si>
  <si>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</si>
  <si>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</si>
  <si>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</si>
  <si>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</si>
  <si>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</si>
  <si>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</si>
  <si>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</si>
  <si>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</si>
  <si>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</si>
  <si>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</si>
  <si>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</si>
  <si>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</si>
  <si>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</si>
  <si>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</si>
  <si>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</si>
  <si>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</si>
  <si>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</si>
  <si>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</si>
  <si>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</si>
  <si>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</si>
  <si>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</si>
  <si>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</si>
  <si>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</si>
  <si>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</si>
  <si>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</si>
  <si>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</si>
  <si>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</si>
  <si>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</si>
  <si>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</si>
  <si>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</si>
  <si>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</si>
  <si>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</si>
  <si>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</si>
  <si>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</si>
  <si>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</si>
  <si>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</si>
  <si>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</si>
  <si>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</si>
  <si>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</si>
  <si>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</si>
  <si>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</si>
  <si>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</si>
  <si>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</si>
  <si>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</si>
  <si>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</si>
  <si>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</si>
  <si>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</si>
  <si>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</si>
  <si>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</si>
  <si>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</si>
  <si>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</si>
  <si>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</si>
  <si>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</si>
  <si>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</si>
  <si>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</si>
  <si>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</si>
  <si>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</si>
  <si>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</si>
  <si>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</si>
  <si>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</si>
  <si>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</si>
  <si>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</si>
  <si>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</si>
  <si>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</si>
  <si>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</si>
  <si>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</si>
  <si>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</si>
  <si>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</si>
  <si>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</si>
  <si>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</si>
  <si>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</si>
  <si>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</si>
  <si>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</si>
  <si>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</si>
  <si>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</si>
  <si>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</si>
  <si>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</si>
  <si>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</si>
  <si>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</si>
  <si>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</si>
  <si>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</si>
  <si>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</si>
  <si>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</si>
  <si>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</si>
  <si>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</si>
  <si>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</si>
  <si>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</si>
  <si>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</si>
  <si>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</si>
  <si>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</si>
  <si>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</si>
  <si>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</si>
  <si>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</si>
  <si>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</si>
  <si>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</si>
  <si>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</si>
  <si>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</si>
  <si>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</si>
  <si>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</si>
  <si>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</si>
  <si>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</si>
  <si>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</si>
  <si>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</si>
  <si>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</si>
  <si>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</si>
  <si>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</si>
  <si>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</si>
  <si>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</si>
  <si>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</si>
  <si>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</si>
  <si>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</si>
  <si>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</si>
  <si>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</si>
  <si>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</si>
  <si>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</si>
  <si>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</si>
  <si>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</si>
  <si>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</si>
  <si>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</si>
  <si>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</si>
  <si>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</si>
  <si>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</si>
  <si>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</si>
  <si>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</si>
  <si>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</si>
  <si>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</si>
  <si>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</si>
  <si>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</si>
  <si>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</si>
  <si>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</si>
  <si>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</si>
  <si>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</si>
  <si>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</si>
  <si>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</si>
  <si>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</si>
  <si>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</si>
  <si>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</si>
  <si>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</si>
  <si>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</si>
  <si>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</si>
  <si>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</si>
  <si>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</si>
  <si>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</si>
  <si>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</si>
  <si>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</si>
  <si>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</si>
  <si>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</si>
  <si>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</si>
  <si>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</si>
  <si>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</si>
  <si>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</si>
  <si>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</si>
  <si>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</si>
  <si>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</si>
  <si>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</si>
  <si>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</si>
  <si>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</si>
  <si>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</si>
  <si>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</si>
  <si>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</si>
  <si>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</si>
  <si>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</si>
  <si>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</si>
  <si>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</si>
  <si>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</si>
  <si>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</si>
  <si>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</si>
  <si>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</si>
  <si>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</si>
  <si>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</si>
  <si>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</si>
  <si>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</si>
  <si>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</si>
  <si>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</si>
  <si>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</si>
  <si>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</si>
  <si>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</si>
  <si>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</si>
  <si>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</si>
  <si>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</si>
  <si>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</si>
  <si>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</si>
  <si>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</si>
  <si>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</si>
  <si>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</si>
  <si>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</si>
  <si>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</si>
  <si>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</si>
  <si>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</si>
  <si>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</si>
  <si>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</si>
  <si>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</si>
  <si>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</si>
  <si>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</si>
  <si>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</si>
  <si>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</si>
  <si>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</si>
  <si>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</si>
  <si>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</si>
  <si>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</si>
  <si>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</si>
  <si>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</si>
  <si>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</si>
  <si>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</si>
  <si>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</si>
  <si>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</si>
  <si>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</si>
  <si>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</si>
  <si>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</si>
  <si>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</si>
  <si>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</si>
  <si>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</si>
  <si>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</si>
  <si>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</si>
  <si>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</si>
  <si>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</si>
  <si>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</si>
  <si>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</si>
  <si>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</si>
  <si>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</si>
  <si>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</si>
  <si>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</si>
  <si>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</si>
  <si>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</si>
  <si>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</si>
  <si>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</si>
  <si>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</si>
  <si>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</si>
  <si>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</si>
  <si>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</si>
  <si>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</si>
  <si>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</si>
  <si>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</si>
  <si>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</si>
  <si>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</si>
  <si>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</si>
  <si>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</si>
  <si>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</si>
  <si>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</si>
  <si>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</si>
  <si>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</si>
  <si>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</si>
  <si>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</si>
  <si>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</si>
  <si>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</si>
  <si>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</si>
  <si>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</si>
  <si>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</si>
  <si>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</si>
  <si>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</si>
  <si>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</si>
  <si>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</si>
  <si>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</si>
  <si>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</si>
  <si>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</si>
  <si>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</si>
  <si>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</si>
  <si>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</si>
  <si>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</si>
  <si>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</si>
  <si>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</si>
  <si>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</si>
  <si>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</si>
  <si>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</si>
  <si>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</si>
  <si>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</si>
  <si>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</si>
  <si>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</si>
  <si>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</si>
  <si>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</si>
  <si>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</si>
  <si>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</si>
  <si>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</si>
  <si>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</si>
  <si>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</si>
  <si>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</si>
  <si>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</si>
  <si>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</si>
  <si>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</si>
  <si>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</si>
  <si>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</si>
  <si>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</si>
  <si>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</si>
  <si>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</si>
  <si>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</si>
  <si>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</si>
  <si>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</si>
  <si>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</si>
  <si>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</si>
  <si>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</si>
  <si>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</si>
  <si>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</si>
  <si>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</si>
  <si>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</si>
  <si>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</si>
  <si>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</si>
  <si>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</si>
  <si>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</si>
  <si>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</si>
  <si>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</si>
  <si>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</si>
  <si>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</si>
  <si>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</si>
  <si>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</si>
  <si>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</si>
  <si>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</si>
  <si>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</si>
  <si>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</si>
  <si>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</si>
  <si>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</si>
  <si>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</si>
  <si>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</si>
  <si>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</si>
  <si>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</si>
  <si>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</si>
  <si>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</si>
  <si>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</si>
  <si>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</si>
  <si>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</si>
  <si>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</si>
  <si>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</si>
  <si>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</si>
  <si>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</si>
  <si>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</si>
  <si>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</si>
  <si>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</si>
  <si>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</si>
  <si>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</si>
  <si>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</si>
  <si>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</si>
  <si>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</si>
  <si>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</si>
  <si>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</si>
  <si>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</si>
  <si>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</si>
  <si>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</si>
  <si>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</si>
  <si>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</si>
  <si>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</si>
  <si>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</si>
  <si>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</si>
  <si>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</si>
  <si>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</si>
  <si>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</si>
  <si>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</si>
  <si>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</si>
  <si>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</si>
  <si>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</si>
  <si>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</si>
  <si>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</si>
  <si>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</si>
  <si>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</si>
  <si>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</si>
  <si>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</si>
  <si>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</si>
  <si>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</si>
  <si>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</si>
  <si>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</si>
  <si>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</si>
  <si>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</si>
  <si>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</si>
  <si>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</si>
  <si>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</si>
  <si>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</si>
  <si>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</si>
  <si>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</si>
  <si>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</si>
  <si>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</si>
  <si>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</si>
  <si>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</si>
  <si>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</si>
  <si>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</si>
  <si>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</si>
  <si>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</si>
  <si>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</si>
  <si>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</si>
  <si>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</si>
  <si>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</si>
  <si>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</si>
  <si>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</si>
  <si>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</si>
  <si>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</si>
  <si>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</si>
  <si>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</si>
  <si>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</si>
  <si>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</si>
  <si>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</si>
  <si>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</si>
  <si>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</si>
  <si>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</si>
  <si>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</si>
  <si>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</si>
  <si>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</si>
  <si>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</si>
  <si>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</si>
  <si>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</si>
  <si>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</si>
  <si>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</si>
  <si>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</si>
  <si>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</si>
  <si>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</si>
  <si>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</si>
  <si>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</si>
  <si>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</si>
  <si>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</si>
  <si>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</si>
  <si>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</si>
  <si>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</si>
  <si>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</si>
  <si>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</si>
  <si>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</si>
  <si>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</si>
  <si>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</si>
  <si>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</si>
  <si>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</si>
  <si>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</si>
  <si>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</si>
  <si>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</si>
  <si>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</si>
  <si>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</si>
  <si>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</si>
  <si>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</si>
  <si>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</si>
  <si>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</si>
  <si>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</si>
  <si>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</si>
  <si>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</si>
  <si>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</si>
  <si>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</si>
  <si>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</si>
  <si>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</si>
  <si>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</si>
  <si>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</si>
  <si>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</si>
  <si>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</si>
  <si>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</si>
  <si>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</si>
  <si>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</si>
  <si>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</si>
  <si>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</si>
  <si>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</si>
  <si>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</si>
  <si>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</si>
  <si>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</si>
  <si>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</si>
  <si>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</si>
  <si>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</si>
  <si>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</si>
  <si>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</si>
  <si>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</si>
  <si>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</si>
  <si>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</si>
  <si>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</si>
  <si>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</si>
  <si>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</si>
  <si>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</si>
  <si>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</si>
  <si>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</si>
  <si>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</si>
  <si>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</si>
  <si>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</si>
  <si>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</si>
  <si>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</si>
  <si>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</si>
  <si>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</si>
  <si>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</si>
  <si>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</si>
  <si>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</si>
  <si>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</si>
  <si>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</si>
  <si>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</si>
  <si>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</si>
  <si>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</si>
  <si>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</si>
  <si>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</si>
  <si>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</si>
  <si>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</si>
  <si>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</si>
  <si>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</si>
  <si>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</si>
  <si>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</si>
  <si>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</si>
  <si>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</si>
  <si>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</si>
  <si>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</si>
  <si>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</si>
  <si>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</si>
  <si>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</si>
  <si>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</si>
  <si>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</si>
  <si>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</si>
  <si>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</si>
  <si>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</si>
  <si>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</si>
  <si>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</si>
  <si>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</si>
  <si>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</si>
  <si>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</si>
  <si>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</si>
  <si>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</si>
  <si>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</si>
  <si>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</si>
  <si>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</si>
  <si>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</si>
  <si>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</si>
  <si>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</si>
  <si>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</si>
  <si>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</si>
  <si>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</si>
  <si>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</si>
  <si>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</si>
  <si>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</si>
  <si>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</si>
  <si>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</si>
  <si>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</si>
  <si>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</si>
  <si>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</si>
  <si>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</si>
  <si>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</si>
  <si>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</si>
  <si>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</si>
  <si>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</si>
  <si>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</si>
  <si>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</si>
  <si>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</si>
  <si>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</si>
  <si>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</si>
  <si>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</si>
  <si>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</si>
  <si>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</si>
  <si>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</si>
  <si>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</si>
  <si>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</si>
  <si>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</si>
  <si>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</si>
  <si>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</si>
  <si>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</si>
  <si>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</si>
  <si>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</si>
  <si>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</si>
  <si>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</si>
  <si>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</si>
  <si>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</si>
  <si>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</si>
  <si>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</si>
  <si>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</si>
  <si>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</si>
  <si>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</si>
  <si>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</si>
  <si>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</si>
  <si>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</si>
  <si>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</si>
  <si>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</si>
  <si>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</si>
  <si>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</si>
  <si>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</si>
  <si>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</si>
  <si>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</si>
  <si>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</si>
  <si>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</si>
  <si>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</si>
  <si>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</si>
  <si>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</si>
  <si>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</si>
  <si>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</si>
  <si>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</si>
  <si>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</si>
  <si>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</si>
  <si>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</si>
  <si>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</si>
  <si>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</si>
  <si>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</si>
  <si>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</si>
  <si>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</si>
  <si>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</si>
  <si>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</si>
  <si>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</si>
  <si>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</si>
  <si>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</si>
  <si>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</si>
  <si>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</si>
  <si>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</si>
  <si>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</si>
  <si>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</si>
  <si>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</si>
  <si>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</si>
  <si>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</si>
  <si>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</si>
  <si>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</si>
  <si>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</si>
  <si>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</si>
  <si>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</si>
  <si>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</si>
  <si>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</si>
  <si>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</si>
  <si>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</si>
  <si>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</si>
  <si>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</si>
  <si>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</si>
  <si>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</si>
  <si>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</si>
  <si>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</si>
  <si>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</si>
  <si>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</si>
  <si>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</si>
  <si>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</si>
  <si>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</si>
  <si>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</si>
  <si>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</si>
  <si>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</si>
  <si>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</si>
  <si>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</si>
  <si>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</si>
  <si>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</si>
  <si>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</si>
  <si>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</si>
  <si>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</si>
  <si>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</si>
  <si>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</si>
  <si>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</si>
  <si>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</si>
  <si>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</si>
  <si>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</si>
  <si>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</si>
  <si>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</si>
  <si>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</si>
  <si>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</si>
  <si>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</si>
  <si>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</si>
  <si>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</si>
  <si>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</si>
  <si>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</si>
  <si>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</si>
  <si>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</si>
  <si>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</si>
  <si>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</si>
  <si>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</si>
  <si>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</si>
  <si>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</si>
  <si>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</si>
  <si>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</si>
  <si>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</si>
  <si>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</si>
  <si>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</si>
  <si>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</si>
  <si>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</si>
  <si>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</si>
  <si>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</si>
  <si>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</si>
  <si>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</si>
  <si>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</si>
  <si>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</si>
  <si>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</si>
  <si>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</si>
  <si>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</si>
  <si>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</si>
  <si>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</si>
  <si>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</si>
  <si>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</si>
  <si>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</si>
  <si>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</si>
  <si>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</si>
  <si>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</si>
  <si>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</si>
  <si>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</si>
  <si>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</si>
  <si>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</si>
  <si>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</si>
  <si>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</si>
  <si>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</si>
  <si>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</si>
  <si>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</si>
  <si>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</si>
  <si>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</si>
  <si>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</si>
  <si>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</si>
  <si>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</si>
  <si>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</si>
  <si>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</si>
  <si>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</si>
  <si>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</si>
  <si>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</si>
  <si>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</si>
  <si>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</si>
  <si>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</si>
  <si>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</si>
  <si>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</si>
  <si>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</si>
  <si>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</si>
  <si>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</si>
  <si>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</si>
  <si>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</si>
  <si>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</si>
  <si>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</si>
  <si>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</si>
  <si>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</si>
  <si>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</si>
  <si>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</si>
  <si>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</si>
  <si>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</si>
  <si>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</si>
  <si>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</si>
  <si>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</si>
  <si>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</si>
  <si>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</si>
  <si>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</si>
  <si>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</si>
  <si>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</si>
  <si>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</si>
  <si>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</si>
  <si>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</si>
  <si>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</si>
  <si>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</si>
  <si>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</si>
  <si>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</si>
  <si>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</si>
  <si>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</si>
  <si>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</si>
  <si>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</si>
  <si>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</si>
  <si>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</si>
  <si>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</si>
  <si>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</si>
  <si>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</si>
  <si>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</si>
  <si>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</si>
  <si>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</si>
  <si>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</si>
  <si>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</si>
  <si>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</si>
  <si>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</si>
  <si>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</si>
  <si>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</si>
  <si>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</si>
  <si>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</si>
  <si>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</si>
  <si>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</si>
  <si>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</si>
  <si>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</si>
  <si>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</si>
  <si>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</si>
  <si>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</si>
  <si>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</si>
  <si>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</si>
  <si>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</si>
  <si>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</si>
  <si>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</si>
  <si>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</si>
  <si>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</si>
  <si>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</si>
  <si>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</si>
  <si>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</si>
  <si>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</si>
  <si>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</si>
  <si>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</si>
  <si>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</si>
  <si>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</si>
  <si>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</si>
  <si>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</si>
  <si>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</si>
  <si>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</si>
  <si>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</si>
  <si>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</si>
  <si>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</si>
  <si>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</si>
  <si>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</si>
  <si>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</si>
  <si>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</si>
  <si>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</si>
  <si>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</si>
  <si>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</si>
  <si>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</si>
  <si>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</si>
  <si>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</si>
  <si>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</si>
  <si>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</si>
  <si>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</si>
  <si>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</si>
  <si>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</si>
  <si>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</si>
  <si>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</si>
  <si>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</si>
  <si>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</si>
  <si>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</si>
  <si>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</si>
  <si>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</si>
  <si>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</si>
  <si>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</si>
  <si>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</si>
  <si>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</si>
  <si>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</si>
  <si>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</si>
  <si>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</si>
  <si>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</si>
  <si>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</si>
  <si>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</si>
  <si>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</si>
  <si>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</si>
  <si>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</si>
  <si>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</si>
  <si>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</si>
  <si>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</si>
  <si>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</si>
  <si>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</si>
  <si>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</si>
  <si>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</si>
  <si>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</si>
  <si>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</si>
  <si>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</si>
  <si>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</si>
  <si>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</si>
  <si>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</si>
  <si>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</si>
  <si>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</si>
  <si>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</si>
  <si>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</si>
  <si>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</si>
  <si>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</si>
  <si>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</si>
  <si>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</si>
  <si>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</si>
  <si>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</si>
  <si>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</si>
  <si>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</si>
  <si>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</si>
  <si>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</si>
  <si>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</si>
  <si>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</si>
  <si>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</si>
  <si>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</si>
  <si>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</si>
  <si>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</si>
  <si>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</si>
  <si>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</si>
  <si>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</si>
  <si>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</si>
  <si>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</si>
  <si>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</si>
  <si>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</si>
  <si>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</si>
  <si>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</si>
  <si>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</si>
  <si>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</si>
  <si>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</si>
  <si>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</si>
  <si>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</si>
  <si>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</si>
  <si>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</si>
  <si>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</si>
  <si>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</si>
  <si>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</si>
  <si>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</si>
  <si>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</si>
  <si>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</si>
  <si>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</si>
  <si>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</si>
  <si>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</si>
  <si>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</si>
  <si>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</si>
  <si>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</si>
  <si>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</si>
  <si>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</si>
  <si>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</si>
  <si>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</si>
  <si>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</si>
  <si>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</si>
  <si>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</si>
  <si>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</si>
  <si>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</si>
  <si>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</si>
  <si>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</si>
  <si>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</si>
  <si>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</si>
  <si>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</si>
  <si>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</si>
  <si>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</si>
  <si>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</si>
  <si>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</si>
  <si>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</si>
  <si>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</si>
  <si>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</si>
  <si>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</si>
  <si>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</si>
  <si>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</si>
  <si>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</si>
  <si>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</si>
  <si>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</si>
  <si>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</si>
  <si>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</si>
  <si>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</si>
  <si>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</si>
  <si>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</si>
  <si>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</si>
  <si>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</si>
  <si>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</si>
  <si>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</si>
  <si>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</si>
  <si>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</si>
  <si>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</si>
  <si>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</si>
  <si>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</si>
  <si>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</si>
  <si>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</si>
  <si>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</si>
  <si>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</si>
  <si>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</si>
  <si>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</si>
  <si>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</si>
  <si>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</si>
  <si>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</si>
  <si>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</si>
  <si>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</si>
  <si>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</si>
  <si>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</si>
  <si>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</si>
  <si>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</si>
  <si>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</si>
  <si>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</si>
  <si>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</si>
  <si>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</si>
  <si>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</si>
  <si>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</si>
  <si>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</si>
  <si>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</si>
  <si>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</si>
  <si>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</si>
  <si>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</si>
  <si>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</si>
  <si>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</si>
  <si>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</si>
  <si>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</si>
  <si>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</si>
  <si>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</si>
  <si>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</si>
  <si>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</si>
  <si>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</si>
  <si>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</si>
  <si>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</si>
  <si>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</si>
  <si>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</si>
  <si>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</si>
  <si>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</si>
  <si>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</si>
  <si>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</si>
  <si>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</si>
  <si>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</si>
  <si>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</si>
  <si>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</si>
  <si>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</si>
  <si>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</si>
  <si>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</si>
  <si>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</si>
  <si>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</si>
  <si>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</si>
  <si>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</si>
  <si>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</si>
  <si>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</si>
  <si>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</si>
  <si>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</si>
  <si>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</si>
  <si>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</si>
  <si>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</si>
  <si>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</si>
  <si>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</si>
  <si>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</si>
  <si>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</si>
  <si>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</si>
  <si>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</si>
  <si>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</si>
  <si>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</si>
  <si>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</si>
  <si>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</si>
  <si>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</si>
  <si>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</si>
  <si>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</si>
  <si>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</si>
  <si>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</si>
  <si>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</si>
  <si>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</si>
  <si>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</si>
  <si>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</si>
  <si>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</si>
  <si>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</si>
  <si>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</si>
  <si>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</si>
  <si>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</si>
  <si>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</si>
  <si>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</si>
  <si>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</si>
  <si>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</si>
  <si>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</si>
  <si>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</si>
  <si>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</si>
  <si>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</si>
  <si>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</si>
  <si>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</si>
  <si>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</si>
  <si>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</si>
  <si>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</si>
  <si>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</si>
  <si>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</si>
  <si>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</si>
  <si>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</si>
  <si>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</si>
  <si>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</si>
  <si>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</si>
  <si>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</si>
  <si>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</si>
  <si>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</si>
  <si>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</si>
  <si>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</si>
  <si>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</si>
  <si>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</si>
  <si>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</si>
  <si>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</si>
  <si>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</si>
  <si>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</si>
  <si>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</si>
  <si>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</si>
  <si>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</si>
  <si>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</si>
  <si>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</si>
  <si>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</si>
  <si>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</si>
  <si>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</si>
  <si>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</si>
  <si>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</si>
  <si>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</si>
  <si>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</si>
  <si>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</si>
  <si>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</si>
  <si>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</si>
  <si>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</si>
  <si>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</si>
  <si>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</si>
  <si>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</si>
  <si>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</si>
  <si>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</si>
  <si>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</si>
  <si>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</si>
  <si>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</si>
  <si>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</si>
  <si>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</si>
  <si>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</si>
  <si>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</si>
  <si>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</si>
  <si>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</si>
  <si>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</si>
  <si>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</si>
  <si>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</si>
  <si>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</si>
  <si>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</si>
  <si>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</si>
  <si>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</si>
  <si>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</si>
  <si>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</si>
  <si>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</si>
  <si>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</si>
  <si>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</si>
  <si>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</si>
  <si>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</si>
  <si>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</si>
  <si>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</si>
  <si>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</si>
  <si>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</si>
  <si>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</si>
  <si>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</si>
  <si>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</si>
  <si>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</si>
  <si>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</si>
  <si>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</si>
  <si>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</si>
  <si>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</si>
  <si>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</si>
  <si>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</si>
  <si>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</si>
  <si>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</si>
  <si>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</si>
  <si>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</si>
  <si>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</si>
  <si>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</si>
  <si>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</si>
  <si>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</si>
  <si>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</si>
  <si>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</si>
  <si>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</si>
  <si>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</si>
  <si>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</si>
  <si>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</si>
  <si>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</si>
  <si>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</si>
  <si>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</si>
  <si>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</si>
  <si>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</si>
  <si>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</si>
  <si>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</si>
  <si>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</si>
  <si>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</si>
  <si>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</si>
  <si>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</si>
  <si>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</si>
  <si>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</si>
  <si>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</si>
  <si>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</si>
  <si>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</si>
  <si>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</si>
  <si>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</si>
  <si>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</si>
  <si>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</si>
  <si>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</si>
  <si>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</si>
  <si>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</si>
  <si>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</si>
  <si>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</si>
  <si>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</si>
  <si>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</si>
  <si>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</si>
  <si>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</si>
  <si>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</si>
  <si>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</si>
  <si>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</si>
  <si>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</si>
  <si>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</si>
  <si>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</si>
  <si>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</si>
  <si>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</si>
  <si>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</si>
  <si>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</si>
  <si>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</si>
  <si>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</si>
  <si>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</si>
  <si>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</si>
  <si>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</si>
  <si>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</si>
  <si>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</si>
  <si>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</si>
  <si>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</si>
  <si>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</si>
  <si>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</si>
  <si>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</si>
  <si>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</si>
  <si>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</si>
  <si>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</si>
  <si>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</si>
  <si>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</si>
  <si>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</si>
  <si>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</si>
  <si>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</si>
  <si>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</si>
  <si>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</si>
  <si>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</si>
  <si>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</si>
  <si>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</si>
  <si>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</si>
  <si>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</si>
  <si>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</si>
  <si>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</si>
  <si>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</si>
  <si>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</si>
  <si>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</si>
  <si>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</si>
  <si>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</si>
  <si>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</si>
  <si>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</si>
  <si>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</si>
  <si>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</si>
  <si>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</si>
  <si>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</si>
  <si>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</si>
  <si>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</si>
  <si>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</si>
  <si>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</si>
  <si>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</si>
  <si>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</si>
  <si>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</si>
  <si>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</si>
  <si>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</si>
  <si>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</si>
  <si>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</si>
  <si>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</si>
  <si>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</si>
  <si>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</si>
  <si>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</si>
  <si>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</si>
  <si>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</si>
  <si>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</si>
  <si>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</si>
  <si>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</si>
  <si>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</si>
  <si>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</si>
  <si>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</si>
  <si>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</si>
  <si>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</si>
  <si>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</si>
  <si>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</si>
  <si>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</si>
  <si>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</si>
  <si>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</si>
  <si>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</si>
  <si>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</si>
  <si>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</si>
  <si>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</si>
  <si>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</si>
  <si>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</si>
  <si>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</si>
  <si>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</si>
  <si>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</si>
  <si>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</si>
  <si>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</si>
  <si>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</si>
  <si>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</si>
  <si>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</si>
  <si>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</si>
  <si>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</si>
  <si>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</si>
  <si>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</si>
  <si>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</si>
  <si>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</si>
  <si>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</si>
  <si>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</si>
  <si>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</si>
  <si>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</si>
  <si>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</si>
  <si>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</si>
  <si>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</si>
  <si>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</si>
  <si>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</si>
  <si>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</si>
  <si>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</si>
  <si>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</si>
  <si>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</si>
  <si>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</si>
  <si>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</si>
  <si>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</si>
  <si>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</si>
  <si>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</si>
  <si>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</si>
  <si>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</si>
  <si>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</si>
  <si>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</si>
  <si>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</si>
  <si>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</si>
  <si>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</si>
  <si>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</si>
  <si>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</si>
  <si>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</si>
  <si>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</si>
  <si>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</si>
  <si>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</si>
  <si>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</si>
  <si>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</si>
  <si>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</si>
  <si>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</si>
  <si>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</si>
  <si>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</si>
  <si>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</si>
  <si>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</si>
  <si>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</si>
  <si>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</si>
  <si>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</si>
  <si>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</si>
  <si>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</si>
  <si>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</si>
  <si>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</si>
  <si>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</si>
  <si>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</si>
  <si>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</si>
  <si>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</si>
  <si>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</si>
  <si>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</si>
  <si>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</si>
  <si>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</si>
  <si>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</si>
  <si>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</si>
  <si>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</si>
  <si>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</si>
  <si>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</si>
  <si>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</si>
  <si>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</si>
  <si>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</si>
  <si>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</si>
  <si>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</si>
  <si>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</si>
  <si>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</si>
  <si>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</si>
  <si>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</si>
  <si>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</si>
  <si>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</si>
  <si>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</si>
  <si>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</si>
  <si>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</si>
  <si>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</si>
  <si>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</si>
  <si>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</si>
  <si>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</si>
  <si>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</si>
  <si>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</si>
  <si>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</si>
  <si>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</si>
  <si>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</si>
  <si>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</si>
  <si>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</si>
  <si>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</si>
  <si>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</si>
  <si>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</si>
  <si>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</si>
  <si>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</si>
  <si>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</si>
  <si>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</si>
  <si>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</si>
  <si>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</si>
  <si>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</si>
  <si>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</si>
  <si>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</si>
  <si>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</si>
  <si>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</si>
  <si>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</si>
  <si>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</si>
  <si>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</si>
  <si>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</si>
  <si>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</si>
  <si>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</si>
  <si>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</si>
  <si>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</si>
  <si>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</si>
  <si>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</si>
  <si>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</si>
  <si>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</si>
  <si>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</si>
  <si>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</si>
  <si>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</si>
  <si>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</si>
  <si>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</si>
  <si>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</si>
  <si>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</si>
  <si>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</si>
  <si>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</si>
  <si>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</si>
  <si>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</si>
  <si>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</si>
  <si>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</si>
  <si>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</si>
  <si>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</si>
  <si>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</si>
  <si>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</si>
  <si>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</si>
  <si>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</si>
  <si>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</si>
  <si>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</si>
  <si>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</si>
  <si>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</si>
  <si>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</si>
  <si>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</si>
  <si>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</si>
  <si>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</si>
  <si>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</si>
  <si>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</si>
  <si>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</si>
  <si>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</si>
  <si>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</si>
  <si>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</si>
  <si>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</si>
  <si>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</si>
  <si>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</si>
  <si>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</si>
  <si>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</si>
  <si>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</si>
  <si>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</si>
  <si>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</si>
  <si>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</si>
  <si>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</si>
  <si>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</si>
  <si>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</si>
  <si>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</si>
  <si>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</si>
  <si>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</si>
  <si>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</si>
  <si>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</si>
  <si>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</si>
  <si>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</si>
  <si>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</si>
  <si>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</si>
  <si>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</si>
  <si>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</si>
  <si>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</si>
  <si>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</si>
  <si>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</si>
  <si>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</si>
  <si>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</si>
  <si>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</si>
  <si>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</si>
  <si>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</si>
  <si>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</si>
  <si>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</si>
  <si>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</si>
  <si>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</si>
  <si>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</si>
  <si>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</si>
  <si>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</si>
  <si>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</si>
  <si>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</si>
  <si>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</si>
  <si>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</si>
  <si>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</si>
  <si>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</si>
  <si>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</si>
  <si>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</si>
  <si>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</si>
  <si>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</si>
  <si>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</si>
  <si>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</si>
  <si>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</si>
  <si>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</si>
  <si>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</si>
  <si>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</si>
  <si>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</si>
  <si>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</si>
  <si>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</si>
  <si>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</si>
  <si>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</si>
  <si>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</si>
  <si>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</si>
  <si>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</si>
  <si>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</si>
  <si>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</si>
  <si>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</si>
  <si>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</si>
  <si>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</si>
  <si>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</si>
  <si>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</si>
  <si>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</si>
  <si>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</si>
  <si>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</si>
  <si>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</si>
  <si>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</si>
  <si>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</si>
  <si>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</si>
  <si>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</si>
  <si>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</si>
  <si>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</si>
  <si>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</si>
  <si>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</si>
  <si>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</si>
  <si>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</si>
  <si>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</si>
  <si>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</si>
  <si>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</si>
  <si>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</si>
  <si>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</si>
  <si>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</si>
  <si>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</si>
  <si>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</si>
  <si>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</si>
  <si>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</si>
  <si>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</si>
  <si>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</si>
  <si>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</si>
  <si>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</si>
  <si>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</si>
  <si>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</si>
  <si>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</si>
  <si>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</si>
  <si>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</si>
  <si>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</si>
  <si>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</si>
  <si>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</si>
  <si>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</si>
  <si>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</si>
  <si>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</si>
  <si>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</si>
  <si>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</si>
  <si>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</si>
  <si>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</si>
  <si>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</si>
  <si>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</si>
  <si>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</si>
  <si>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</si>
  <si>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</si>
  <si>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</si>
  <si>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</si>
  <si>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</si>
  <si>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</si>
  <si>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</si>
  <si>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</si>
  <si>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</si>
  <si>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</si>
  <si>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</si>
  <si>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</si>
  <si>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</si>
  <si>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</si>
  <si>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</si>
  <si>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</si>
  <si>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</si>
  <si>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</si>
  <si>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</si>
  <si>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</si>
  <si>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</si>
  <si>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</si>
  <si>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</si>
  <si>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</si>
  <si>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</si>
  <si>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</si>
  <si>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</si>
  <si>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</si>
  <si>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</si>
  <si>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</si>
  <si>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</si>
  <si>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</si>
  <si>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</si>
  <si>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</si>
  <si>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</si>
  <si>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</si>
  <si>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</si>
  <si>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</si>
  <si>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</si>
  <si>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</si>
  <si>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</si>
  <si>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</si>
  <si>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</si>
  <si>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</si>
  <si>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</si>
  <si>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</si>
  <si>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</si>
  <si>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</si>
  <si>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</si>
  <si>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</si>
  <si>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</si>
  <si>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</si>
  <si>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</si>
  <si>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</si>
  <si>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</si>
  <si>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</si>
  <si>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</si>
  <si>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</si>
  <si>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</si>
  <si>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</si>
  <si>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</si>
  <si>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</si>
  <si>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</si>
  <si>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</si>
  <si>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</si>
  <si>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</si>
  <si>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</si>
  <si>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</si>
  <si>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</si>
  <si>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</si>
  <si>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</si>
  <si>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</si>
  <si>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</si>
  <si>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</si>
  <si>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</si>
  <si>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</si>
  <si>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</si>
  <si>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</si>
  <si>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</si>
  <si>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</si>
  <si>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</si>
  <si>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</si>
  <si>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</si>
  <si>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</si>
  <si>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</si>
  <si>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</si>
  <si>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</si>
  <si>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</si>
  <si>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</si>
  <si>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</si>
  <si>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</si>
  <si>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</si>
  <si>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</si>
  <si>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</si>
  <si>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</si>
  <si>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</si>
  <si>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</si>
  <si>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</si>
  <si>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</si>
  <si>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</si>
  <si>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</si>
  <si>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</si>
  <si>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</si>
  <si>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</si>
  <si>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</si>
  <si>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</si>
  <si>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</si>
  <si>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</si>
  <si>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</si>
  <si>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</si>
  <si>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</si>
  <si>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</si>
  <si>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</si>
  <si>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</si>
  <si>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</si>
  <si>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</si>
  <si>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</si>
  <si>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</si>
  <si>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</si>
  <si>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</si>
  <si>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</si>
  <si>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</si>
  <si>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</si>
  <si>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</si>
  <si>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</si>
  <si>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</si>
  <si>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</si>
  <si>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</si>
  <si>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</si>
  <si>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</si>
  <si>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</si>
  <si>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</si>
  <si>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</si>
  <si>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</si>
  <si>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</si>
  <si>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</si>
  <si>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</si>
  <si>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</si>
  <si>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</si>
  <si>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</si>
  <si>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</si>
  <si>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</si>
  <si>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</si>
  <si>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</si>
  <si>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</si>
  <si>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</si>
  <si>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</si>
  <si>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</si>
  <si>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</si>
  <si>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</si>
  <si>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</si>
  <si>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</si>
  <si>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</si>
  <si>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</si>
  <si>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</si>
  <si>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</si>
  <si>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</si>
  <si>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</si>
  <si>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</si>
  <si>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</si>
  <si>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</si>
  <si>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</si>
  <si>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</si>
  <si>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</si>
  <si>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</si>
  <si>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</si>
  <si>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</si>
  <si>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</si>
  <si>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</si>
  <si>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</si>
  <si>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</si>
  <si>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</si>
  <si>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</si>
  <si>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</si>
  <si>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</si>
  <si>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</si>
  <si>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</si>
  <si>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</si>
  <si>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</si>
  <si>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</si>
  <si>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</si>
  <si>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</si>
  <si>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</si>
  <si>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</si>
  <si>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</si>
  <si>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</si>
  <si>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</si>
  <si>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</si>
  <si>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</si>
  <si>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</si>
  <si>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</si>
  <si>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</si>
  <si>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</si>
  <si>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</si>
  <si>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</si>
  <si>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</si>
  <si>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</si>
  <si>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</si>
  <si>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</si>
  <si>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</si>
  <si>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</si>
  <si>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</si>
  <si>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</si>
  <si>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</si>
  <si>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</si>
  <si>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</si>
  <si>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</si>
  <si>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</si>
  <si>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</si>
  <si>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</si>
  <si>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</si>
  <si>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</si>
  <si>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</si>
  <si>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</si>
  <si>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</si>
  <si>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</si>
  <si>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</si>
  <si>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</si>
  <si>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</si>
  <si>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</si>
  <si>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</si>
  <si>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</si>
  <si>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</si>
  <si>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</si>
  <si>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</si>
  <si>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</si>
  <si>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</si>
  <si>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</si>
  <si>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</si>
  <si>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</si>
  <si>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</si>
  <si>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</si>
  <si>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</si>
  <si>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</si>
  <si>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</si>
  <si>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</si>
  <si>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</si>
  <si>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</si>
  <si>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</si>
  <si>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</si>
  <si>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</si>
  <si>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</si>
  <si>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</si>
  <si>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</si>
  <si>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</si>
  <si>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</si>
  <si>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</si>
  <si>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</si>
  <si>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</si>
  <si>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</si>
  <si>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</si>
  <si>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</si>
  <si>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</si>
  <si>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</si>
  <si>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</si>
  <si>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</si>
  <si>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</si>
  <si>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</si>
  <si>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</si>
  <si>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</si>
  <si>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</si>
  <si>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</si>
  <si>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</si>
  <si>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</si>
  <si>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</si>
  <si>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</si>
  <si>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</si>
  <si>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</si>
  <si>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</si>
  <si>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</si>
  <si>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</si>
  <si>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</si>
  <si>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</si>
  <si>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</si>
  <si>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</si>
  <si>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</si>
  <si>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</si>
  <si>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</si>
  <si>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</si>
  <si>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</si>
  <si>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</si>
  <si>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</si>
  <si>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</si>
  <si>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</si>
  <si>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</si>
  <si>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</si>
  <si>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</si>
  <si>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</si>
  <si>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</si>
  <si>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</si>
  <si>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</si>
  <si>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</si>
  <si>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</si>
  <si>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</si>
  <si>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</si>
  <si>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</si>
  <si>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</si>
  <si>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</si>
  <si>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</si>
  <si>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</si>
  <si>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</si>
  <si>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</si>
  <si>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</si>
  <si>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</si>
  <si>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</si>
  <si>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</si>
  <si>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</si>
  <si>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</si>
  <si>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</si>
  <si>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</si>
  <si>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</si>
  <si>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</si>
  <si>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</si>
  <si>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</si>
  <si>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</si>
  <si>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</si>
  <si>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</si>
  <si>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</si>
  <si>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</si>
  <si>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</si>
  <si>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</si>
  <si>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</si>
  <si>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</si>
  <si>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</si>
  <si>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</si>
  <si>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</si>
  <si>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</si>
  <si>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</si>
  <si>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</si>
  <si>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</si>
  <si>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</si>
  <si>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</si>
  <si>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</si>
  <si>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</si>
  <si>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</si>
  <si>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</si>
  <si>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</si>
  <si>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</si>
  <si>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</si>
  <si>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</si>
  <si>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</si>
  <si>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</si>
  <si>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</si>
  <si>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</si>
  <si>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</si>
  <si>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</si>
  <si>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</si>
  <si>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</si>
  <si>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</si>
  <si>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</si>
  <si>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</si>
  <si>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</si>
  <si>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</si>
  <si>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</si>
  <si>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</si>
  <si>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</si>
  <si>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</si>
  <si>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</si>
  <si>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</si>
  <si>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</si>
  <si>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</si>
  <si>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</si>
  <si>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</si>
  <si>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</si>
  <si>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</si>
  <si>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</si>
  <si>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</si>
  <si>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</si>
  <si>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</si>
  <si>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</si>
  <si>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</si>
  <si>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</si>
  <si>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</si>
  <si>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</si>
  <si>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</si>
  <si>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</si>
  <si>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</si>
  <si>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</si>
  <si>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</si>
  <si>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</si>
  <si>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</si>
  <si>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</si>
  <si>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</si>
  <si>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</si>
  <si>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</si>
  <si>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</si>
  <si>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</si>
  <si>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</si>
  <si>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</si>
  <si>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</si>
  <si>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</si>
  <si>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</si>
  <si>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</si>
  <si>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</si>
  <si>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</si>
  <si>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</si>
  <si>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</si>
  <si>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</si>
  <si>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</si>
  <si>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</si>
  <si>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</si>
  <si>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</si>
  <si>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</si>
  <si>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</si>
  <si>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</si>
  <si>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</si>
  <si>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</si>
  <si>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</si>
  <si>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</si>
  <si>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</si>
  <si>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</si>
  <si>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</si>
  <si>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</si>
  <si>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</si>
  <si>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</si>
  <si>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</si>
  <si>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</si>
  <si>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</si>
  <si>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</si>
  <si>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</si>
  <si>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</si>
  <si>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</si>
  <si>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</si>
  <si>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</si>
  <si>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</si>
  <si>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</si>
  <si>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</si>
  <si>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</si>
  <si>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</si>
  <si>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</si>
  <si>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</si>
  <si>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</si>
  <si>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</si>
  <si>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</si>
  <si>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</si>
  <si>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</si>
  <si>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</si>
  <si>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</si>
  <si>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</si>
  <si>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</si>
  <si>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</si>
  <si>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</si>
  <si>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</si>
  <si>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</si>
  <si>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</si>
  <si>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</si>
  <si>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</si>
  <si>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</si>
  <si>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</si>
  <si>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</si>
  <si>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</si>
  <si>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</si>
  <si>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</si>
  <si>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</si>
  <si>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</si>
  <si>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</si>
  <si>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</si>
  <si>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</si>
  <si>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</si>
  <si>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</si>
  <si>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</si>
  <si>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</si>
  <si>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</si>
  <si>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</si>
  <si>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</si>
  <si>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</si>
  <si>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</si>
  <si>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</si>
  <si>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</si>
  <si>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</si>
  <si>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</si>
  <si>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</si>
  <si>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</si>
  <si>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</si>
  <si>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</si>
  <si>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</si>
  <si>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</si>
  <si>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</si>
  <si>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</si>
  <si>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</si>
  <si>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</si>
  <si>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</si>
  <si>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</si>
  <si>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</si>
  <si>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</si>
  <si>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</si>
  <si>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</si>
  <si>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</si>
  <si>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</si>
  <si>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</si>
  <si>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</si>
  <si>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</si>
  <si>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</si>
  <si>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</si>
  <si>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</si>
  <si>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</si>
  <si>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</si>
  <si>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</si>
  <si>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</si>
  <si>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</si>
  <si>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</si>
  <si>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</si>
  <si>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</si>
  <si>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</si>
  <si>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</si>
  <si>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</si>
  <si>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</si>
  <si>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</si>
  <si>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</si>
  <si>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</si>
  <si>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</si>
  <si>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</si>
  <si>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</si>
  <si>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</si>
  <si>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</si>
  <si>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</si>
  <si>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</si>
  <si>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</si>
  <si>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</si>
  <si>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</si>
  <si>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</si>
  <si>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</si>
  <si>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</si>
  <si>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</si>
  <si>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</si>
  <si>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</si>
  <si>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</si>
  <si>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</si>
  <si>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</si>
  <si>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</si>
  <si>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</si>
  <si>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</si>
  <si>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</si>
  <si>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</si>
  <si>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</si>
  <si>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</si>
  <si>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</si>
  <si>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</si>
  <si>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</si>
  <si>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</si>
  <si>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</si>
  <si>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</si>
  <si>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</si>
  <si>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</si>
  <si>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</si>
  <si>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</si>
  <si>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</si>
  <si>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</si>
  <si>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</si>
  <si>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</si>
  <si>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</si>
  <si>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</si>
  <si>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</si>
  <si>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</si>
  <si>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</si>
  <si>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</si>
  <si>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</si>
  <si>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</si>
  <si>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</si>
  <si>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</si>
  <si>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</si>
  <si>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</si>
  <si>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</si>
  <si>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</si>
  <si>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</si>
  <si>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</si>
  <si>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</si>
  <si>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</si>
  <si>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</si>
  <si>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</si>
  <si>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</si>
  <si>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</si>
  <si>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</si>
  <si>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</si>
  <si>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</si>
  <si>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</si>
  <si>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</si>
  <si>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</si>
  <si>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</si>
  <si>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</si>
  <si>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</si>
  <si>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</si>
  <si>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</si>
  <si>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</si>
  <si>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</si>
  <si>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</si>
  <si>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</si>
  <si>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</si>
  <si>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</si>
  <si>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</si>
  <si>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</si>
  <si>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</si>
  <si>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</si>
  <si>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</si>
  <si>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</si>
  <si>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</si>
  <si>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</si>
  <si>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</si>
  <si>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</si>
  <si>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</si>
  <si>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</si>
  <si>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</si>
  <si>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</si>
  <si>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</si>
  <si>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</si>
  <si>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</si>
  <si>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</si>
  <si>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</si>
  <si>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</si>
  <si>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</si>
  <si>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</si>
  <si>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</si>
  <si>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</si>
  <si>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</si>
  <si>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</si>
  <si>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</si>
  <si>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</si>
  <si>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</si>
  <si>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</si>
  <si>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</si>
  <si>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</si>
  <si>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</si>
  <si>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</si>
  <si>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</si>
  <si>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</si>
  <si>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</si>
  <si>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</si>
  <si>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</si>
  <si>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</si>
  <si>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</si>
  <si>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</si>
  <si>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</si>
  <si>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</si>
  <si>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</si>
  <si>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</si>
  <si>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</si>
  <si>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</si>
  <si>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</si>
  <si>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</si>
  <si>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</si>
  <si>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</si>
  <si>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</si>
  <si>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</si>
  <si>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</si>
  <si>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</si>
  <si>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</si>
  <si>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</si>
  <si>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</si>
  <si>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</si>
  <si>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</si>
  <si>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</si>
  <si>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</si>
  <si>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</si>
  <si>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</si>
  <si>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</si>
  <si>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</si>
  <si>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</si>
  <si>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</si>
  <si>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</si>
  <si>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</si>
  <si>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</si>
  <si>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</si>
  <si>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</si>
  <si>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</si>
  <si>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</si>
  <si>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</si>
  <si>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</si>
  <si>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</si>
  <si>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</si>
  <si>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</si>
  <si>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</si>
  <si>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</si>
  <si>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</si>
  <si>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</si>
  <si>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</si>
  <si>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</si>
  <si>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</si>
  <si>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</si>
  <si>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</si>
  <si>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</si>
  <si>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</si>
  <si>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</si>
  <si>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</si>
  <si>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</si>
  <si>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</si>
  <si>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</si>
  <si>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</si>
  <si>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</si>
  <si>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</si>
  <si>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</si>
  <si>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</si>
  <si>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</si>
  <si>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</si>
  <si>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</si>
  <si>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</si>
  <si>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</si>
  <si>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</si>
  <si>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</si>
  <si>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</si>
  <si>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</si>
  <si>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</si>
  <si>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</si>
  <si>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</si>
  <si>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</si>
  <si>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</si>
  <si>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</si>
  <si>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</si>
  <si>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</si>
  <si>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</si>
  <si>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</si>
  <si>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</si>
  <si>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</si>
  <si>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</si>
  <si>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</si>
  <si>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</si>
  <si>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</si>
  <si>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</si>
  <si>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</si>
  <si>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</si>
  <si>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</si>
  <si>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</si>
  <si>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</si>
  <si>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</si>
  <si>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</si>
  <si>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</si>
  <si>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</si>
  <si>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</si>
  <si>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</si>
  <si>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</si>
  <si>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</si>
  <si>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</si>
  <si>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</si>
  <si>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</si>
  <si>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</si>
  <si>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</si>
  <si>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</si>
  <si>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</si>
  <si>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</si>
  <si>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</si>
  <si>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</si>
  <si>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</si>
  <si>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</si>
  <si>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</si>
  <si>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</si>
  <si>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</si>
  <si>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</si>
  <si>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</si>
  <si>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</si>
  <si>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</si>
  <si>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</si>
  <si>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</si>
  <si>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</si>
  <si>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</si>
  <si>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</si>
  <si>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</si>
  <si>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</si>
  <si>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</si>
  <si>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</si>
  <si>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</si>
  <si>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</si>
  <si>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</si>
  <si>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</si>
  <si>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</si>
  <si>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</si>
  <si>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</si>
  <si>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</si>
  <si>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</si>
  <si>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</si>
  <si>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</si>
  <si>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</si>
  <si>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</si>
  <si>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</si>
  <si>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</si>
  <si>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</si>
  <si>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</si>
  <si>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</si>
  <si>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</si>
  <si>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</si>
  <si>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</si>
  <si>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</si>
  <si>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</si>
  <si>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</si>
  <si>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</si>
  <si>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</si>
  <si>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</si>
  <si>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</si>
  <si>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</si>
  <si>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</si>
  <si>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</si>
  <si>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</si>
  <si>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</si>
  <si>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</si>
  <si>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</si>
  <si>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</si>
  <si>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</si>
  <si>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</si>
  <si>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</si>
  <si>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</si>
  <si>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</si>
  <si>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</si>
  <si>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</si>
  <si>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</si>
  <si>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</si>
  <si>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</si>
  <si>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</si>
  <si>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</si>
  <si>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</si>
  <si>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</si>
  <si>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</si>
  <si>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</si>
  <si>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</si>
  <si>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</si>
  <si>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</si>
  <si>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</si>
  <si>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</si>
  <si>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</si>
  <si>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</si>
  <si>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</si>
  <si>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</si>
  <si>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</si>
  <si>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</si>
  <si>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</si>
  <si>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</si>
  <si>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</si>
  <si>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</si>
  <si>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</si>
  <si>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</si>
  <si>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</si>
  <si>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</si>
  <si>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</si>
  <si>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</si>
  <si>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</si>
  <si>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</si>
  <si>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</si>
  <si>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</si>
  <si>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</si>
  <si>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</si>
  <si>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</si>
  <si>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</si>
  <si>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</si>
  <si>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</si>
  <si>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</si>
  <si>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</si>
  <si>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</si>
  <si>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</si>
  <si>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</si>
  <si>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</si>
  <si>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</si>
  <si>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</si>
  <si>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</si>
  <si>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</si>
  <si>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</si>
  <si>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</si>
  <si>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</si>
  <si>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</si>
  <si>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</si>
  <si>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</si>
  <si>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</si>
  <si>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</si>
  <si>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</si>
  <si>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</si>
  <si>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</si>
  <si>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</si>
  <si>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</si>
  <si>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</si>
  <si>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</si>
  <si>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</si>
  <si>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</si>
  <si>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</si>
  <si>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</si>
  <si>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</si>
  <si>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</si>
  <si>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</si>
  <si>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</si>
  <si>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</si>
  <si>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</si>
  <si>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</si>
  <si>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</si>
  <si>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</si>
  <si>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</si>
  <si>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</si>
  <si>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</si>
  <si>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</si>
  <si>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</si>
  <si>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</si>
  <si>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</si>
  <si>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</si>
  <si>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</si>
  <si>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</si>
  <si>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</si>
  <si>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</si>
  <si>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</si>
  <si>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</si>
  <si>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</si>
  <si>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</si>
  <si>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</si>
  <si>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</si>
  <si>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</si>
  <si>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</si>
  <si>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</si>
  <si>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</si>
  <si>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</si>
  <si>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</si>
  <si>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</si>
  <si>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</si>
  <si>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</si>
  <si>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</si>
  <si>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</si>
  <si>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</si>
  <si>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</si>
  <si>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</si>
  <si>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</si>
  <si>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</si>
  <si>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</si>
  <si>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</si>
  <si>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</si>
  <si>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</si>
  <si>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</si>
  <si>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</si>
  <si>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</si>
  <si>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</si>
  <si>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</si>
  <si>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</si>
  <si>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</si>
  <si>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</si>
  <si>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</si>
  <si>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</si>
  <si>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</si>
  <si>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</si>
  <si>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</si>
  <si>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</si>
  <si>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</si>
  <si>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</si>
  <si>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</si>
  <si>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</si>
  <si>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</si>
  <si>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</si>
  <si>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</si>
  <si>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</si>
  <si>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</si>
  <si>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</si>
  <si>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</si>
  <si>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</si>
  <si>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</si>
  <si>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</si>
  <si>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</si>
  <si>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</si>
  <si>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</si>
  <si>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</si>
  <si>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</si>
  <si>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</si>
  <si>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</si>
  <si>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</si>
  <si>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</si>
  <si>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</si>
  <si>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</si>
  <si>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</si>
  <si>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</si>
  <si>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</si>
  <si>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</si>
  <si>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</si>
  <si>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</si>
  <si>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</si>
  <si>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</si>
  <si>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</si>
  <si>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</si>
  <si>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</si>
  <si>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</si>
  <si>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</si>
  <si>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</si>
  <si>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</si>
  <si>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</si>
  <si>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</si>
  <si>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</si>
  <si>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</si>
  <si>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</si>
  <si>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</si>
  <si>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</si>
  <si>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</si>
  <si>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</si>
  <si>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</si>
  <si>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</si>
  <si>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</si>
  <si>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</si>
  <si>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</si>
  <si>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</si>
  <si>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</si>
  <si>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</si>
  <si>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</si>
  <si>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</si>
  <si>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</si>
  <si>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</si>
  <si>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</si>
  <si>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</si>
  <si>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</si>
  <si>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</si>
  <si>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</si>
  <si>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</si>
  <si>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</si>
  <si>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</si>
  <si>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</si>
  <si>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</si>
  <si>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</si>
  <si>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</si>
  <si>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</si>
  <si>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</si>
  <si>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</si>
  <si>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</si>
  <si>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</si>
  <si>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</si>
  <si>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</si>
  <si>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</si>
  <si>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</si>
  <si>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</si>
  <si>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</si>
  <si>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</si>
  <si>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</si>
  <si>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</si>
  <si>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</si>
  <si>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</si>
  <si>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</si>
  <si>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</si>
  <si>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</si>
  <si>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</si>
  <si>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</si>
  <si>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</si>
  <si>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</si>
  <si>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</si>
  <si>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</si>
  <si>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</si>
  <si>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</si>
  <si>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</si>
  <si>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</si>
  <si>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</si>
  <si>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</si>
  <si>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</si>
  <si>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</si>
  <si>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</si>
  <si>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</si>
  <si>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</si>
  <si>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</si>
  <si>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</si>
  <si>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</si>
  <si>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</si>
  <si>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</si>
  <si>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</si>
  <si>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</si>
  <si>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</si>
  <si>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</si>
  <si>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</si>
  <si>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</si>
  <si>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</si>
  <si>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</si>
  <si>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</si>
  <si>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</si>
  <si>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</si>
  <si>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</si>
  <si>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</si>
  <si>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</si>
  <si>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</si>
  <si>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</si>
  <si>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</si>
  <si>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</si>
  <si>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</si>
  <si>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</si>
  <si>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</si>
  <si>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</si>
  <si>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</si>
  <si>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</si>
  <si>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</si>
  <si>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</si>
  <si>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</si>
  <si>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</si>
  <si>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</si>
  <si>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</si>
  <si>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</si>
  <si>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</si>
  <si>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</si>
  <si>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</si>
  <si>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</si>
  <si>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</si>
  <si>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</si>
  <si>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</si>
  <si>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</si>
  <si>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</si>
  <si>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</si>
  <si>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</si>
  <si>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</si>
  <si>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</si>
  <si>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</si>
  <si>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</si>
  <si>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</si>
  <si>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</si>
  <si>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</si>
  <si>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</si>
  <si>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</si>
  <si>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</si>
  <si>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</si>
  <si>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</si>
  <si>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</si>
  <si>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</si>
  <si>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</si>
  <si>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</si>
  <si>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</si>
  <si>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</si>
  <si>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</si>
  <si>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</si>
  <si>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</si>
  <si>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</si>
  <si>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</si>
  <si>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</si>
  <si>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</si>
  <si>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</si>
  <si>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</si>
  <si>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</si>
  <si>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</si>
  <si>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</si>
  <si>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</si>
  <si>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</si>
  <si>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</si>
  <si>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</si>
  <si>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</si>
  <si>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</si>
  <si>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</si>
  <si>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</si>
  <si>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</si>
  <si>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</si>
  <si>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</si>
  <si>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</si>
  <si>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</si>
  <si>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</si>
  <si>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</si>
  <si>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</si>
  <si>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</si>
  <si>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</si>
  <si>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</si>
  <si>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</si>
  <si>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</si>
  <si>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</si>
  <si>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</si>
  <si>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</si>
  <si>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</si>
  <si>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</si>
  <si>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</si>
  <si>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</si>
  <si>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</si>
  <si>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</si>
  <si>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</si>
  <si>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</si>
  <si>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</si>
  <si>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</si>
  <si>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</si>
  <si>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</si>
  <si>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</si>
  <si>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</si>
  <si>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</si>
  <si>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</si>
  <si>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</si>
  <si>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</si>
  <si>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</si>
  <si>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</si>
  <si>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</si>
  <si>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</si>
  <si>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</si>
  <si>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</si>
  <si>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</si>
  <si>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</si>
  <si>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</si>
  <si>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</si>
  <si>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</si>
  <si>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</si>
  <si>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</si>
  <si>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</si>
  <si>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</si>
  <si>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</si>
  <si>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</si>
  <si>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</si>
  <si>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</si>
  <si>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</si>
  <si>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</si>
  <si>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</si>
  <si>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</si>
  <si>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</si>
  <si>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</si>
  <si>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</si>
  <si>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</si>
  <si>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</si>
  <si>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</si>
  <si>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</si>
  <si>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</si>
  <si>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</si>
  <si>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</si>
  <si>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</si>
  <si>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</si>
  <si>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</si>
  <si>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</si>
  <si>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</si>
  <si>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</si>
  <si>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</si>
  <si>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</si>
  <si>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</si>
  <si>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</si>
  <si>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</si>
  <si>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</si>
  <si>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</si>
  <si>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</si>
  <si>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</si>
  <si>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</si>
  <si>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</si>
  <si>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</si>
  <si>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</si>
  <si>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</si>
  <si>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</si>
  <si>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</si>
  <si>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</si>
  <si>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</si>
  <si>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</si>
  <si>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</si>
  <si>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</si>
  <si>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</si>
  <si>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</si>
  <si>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</si>
  <si>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</si>
  <si>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</si>
  <si>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</si>
  <si>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</si>
  <si>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</si>
  <si>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</si>
  <si>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</si>
  <si>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</si>
  <si>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</si>
  <si>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</si>
  <si>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</si>
  <si>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</si>
  <si>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</si>
  <si>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</si>
  <si>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</si>
  <si>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</si>
  <si>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</si>
  <si>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</si>
  <si>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</si>
  <si>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</si>
  <si>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</si>
  <si>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</si>
  <si>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</si>
  <si>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</si>
  <si>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</si>
  <si>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</si>
  <si>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</si>
  <si>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</si>
  <si>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</si>
  <si>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</si>
  <si>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</si>
  <si>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</si>
  <si>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</si>
  <si>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</si>
  <si>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</si>
  <si>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</si>
  <si>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</si>
  <si>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</si>
  <si>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</si>
  <si>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</si>
  <si>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</si>
  <si>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</si>
  <si>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</si>
  <si>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</si>
  <si>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</si>
  <si>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</si>
  <si>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</si>
  <si>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</si>
  <si>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</si>
  <si>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</si>
  <si>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</si>
  <si>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</si>
  <si>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</si>
  <si>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</si>
  <si>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</si>
  <si>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</si>
  <si>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</si>
  <si>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</si>
  <si>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</si>
  <si>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</si>
  <si>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</si>
  <si>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</si>
  <si>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</si>
  <si>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</si>
  <si>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</si>
  <si>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</si>
  <si>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</si>
  <si>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</si>
  <si>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</si>
  <si>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</si>
  <si>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</si>
  <si>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</si>
  <si>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</si>
  <si>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</si>
  <si>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</si>
  <si>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</si>
  <si>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</si>
  <si>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</si>
  <si>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</si>
  <si>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</si>
  <si>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</si>
  <si>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</si>
  <si>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</si>
  <si>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</si>
  <si>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</si>
  <si>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</si>
  <si>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</si>
  <si>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</si>
  <si>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</si>
  <si>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</si>
  <si>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</si>
  <si>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</si>
  <si>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</si>
  <si>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</si>
  <si>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</si>
  <si>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</si>
  <si>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</si>
  <si>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</si>
  <si>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</si>
  <si>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</si>
  <si>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</si>
  <si>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</si>
  <si>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</si>
  <si>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</si>
  <si>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</si>
  <si>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</si>
  <si>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</si>
  <si>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</si>
  <si>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</si>
  <si>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</si>
  <si>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</si>
  <si>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</si>
  <si>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</si>
  <si>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</si>
  <si>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</si>
  <si>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</si>
  <si>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</si>
  <si>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</si>
  <si>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</si>
  <si>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</si>
  <si>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</si>
  <si>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</si>
  <si>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</si>
  <si>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</si>
  <si>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</si>
  <si>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</si>
  <si>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</si>
  <si>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</si>
  <si>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</si>
  <si>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</si>
  <si>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</si>
  <si>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</si>
  <si>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</si>
  <si>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</si>
  <si>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</si>
  <si>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</si>
  <si>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</si>
  <si>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</si>
  <si>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</si>
  <si>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</si>
  <si>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</si>
  <si>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</si>
  <si>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</si>
  <si>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</si>
  <si>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</si>
  <si>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</si>
  <si>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</si>
  <si>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</si>
  <si>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</si>
  <si>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</si>
  <si>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</si>
  <si>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</si>
  <si>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</si>
  <si>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</si>
  <si>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</si>
  <si>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</si>
  <si>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</si>
  <si>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</si>
  <si>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</si>
  <si>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</si>
  <si>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</si>
  <si>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</si>
  <si>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</si>
  <si>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</si>
  <si>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</si>
  <si>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</si>
  <si>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</si>
  <si>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</si>
  <si>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</si>
  <si>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</si>
  <si>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</si>
  <si>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</si>
  <si>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</si>
  <si>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</si>
  <si>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</si>
  <si>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</si>
  <si>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</si>
  <si>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</si>
  <si>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</si>
  <si>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</si>
  <si>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</si>
  <si>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</si>
  <si>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</si>
  <si>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</si>
  <si>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</si>
  <si>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</si>
  <si>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</si>
  <si>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</si>
  <si>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</si>
  <si>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</si>
  <si>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</si>
  <si>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</si>
  <si>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</si>
  <si>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</si>
  <si>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</si>
  <si>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</si>
  <si>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</si>
  <si>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</si>
  <si>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</si>
  <si>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</si>
  <si>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</si>
  <si>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</si>
  <si>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</si>
  <si>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</si>
  <si>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</si>
  <si>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</si>
  <si>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</si>
  <si>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</si>
  <si>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</si>
  <si>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</si>
  <si>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</si>
  <si>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</si>
  <si>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</si>
  <si>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</si>
  <si>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</si>
  <si>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</si>
  <si>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</si>
  <si>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</si>
  <si>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</si>
  <si>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</si>
  <si>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</si>
  <si>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</si>
  <si>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</si>
  <si>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</si>
  <si>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</si>
  <si>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</si>
  <si>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</si>
  <si>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</si>
  <si>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</si>
  <si>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</si>
  <si>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</si>
  <si>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</si>
  <si>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</si>
  <si>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</si>
  <si>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</si>
  <si>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</si>
  <si>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</si>
  <si>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</si>
  <si>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</si>
  <si>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</si>
  <si>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</si>
  <si>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</si>
  <si>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</si>
  <si>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</si>
  <si>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</si>
  <si>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</si>
  <si>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</si>
  <si>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</si>
  <si>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</si>
  <si>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</si>
  <si>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</si>
  <si>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</si>
  <si>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</si>
  <si>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</si>
  <si>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</si>
  <si>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</si>
  <si>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</si>
  <si>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</si>
  <si>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</si>
  <si>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</si>
  <si>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</si>
  <si>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</si>
  <si>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</si>
  <si>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</si>
  <si>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</si>
  <si>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</si>
  <si>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</si>
  <si>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</si>
  <si>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</si>
  <si>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</si>
  <si>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</si>
  <si>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</si>
  <si>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</si>
  <si>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</si>
  <si>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</si>
  <si>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</si>
  <si>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</si>
  <si>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</si>
  <si>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</si>
  <si>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</si>
  <si>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</si>
  <si>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</si>
  <si>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</si>
  <si>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</si>
  <si>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</si>
  <si>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</si>
  <si>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</si>
  <si>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</si>
  <si>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</si>
  <si>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</si>
  <si>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</si>
  <si>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</si>
  <si>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</si>
  <si>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</si>
  <si>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</si>
  <si>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</si>
  <si>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</si>
  <si>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</si>
  <si>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</si>
  <si>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</si>
  <si>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</si>
  <si>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</si>
  <si>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</si>
  <si>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</si>
  <si>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</si>
  <si>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</si>
  <si>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</si>
  <si>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</si>
  <si>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</si>
  <si>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</si>
  <si>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</si>
  <si>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</si>
  <si>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</si>
  <si>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</si>
  <si>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</si>
  <si>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</si>
  <si>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</si>
  <si>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</si>
  <si>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</si>
  <si>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</si>
  <si>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</si>
  <si>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</si>
  <si>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</si>
  <si>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</si>
  <si>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</si>
  <si>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</si>
  <si>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</si>
  <si>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</si>
  <si>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</si>
  <si>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</si>
  <si>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</si>
  <si>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</si>
  <si>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</si>
  <si>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</si>
  <si>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</si>
  <si>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</si>
  <si>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</si>
  <si>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</si>
  <si>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</si>
  <si>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</si>
  <si>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</si>
  <si>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</si>
  <si>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</si>
  <si>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</si>
  <si>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</si>
  <si>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</si>
  <si>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</si>
  <si>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</si>
  <si>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</si>
  <si>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</si>
  <si>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</si>
  <si>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</si>
  <si>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</si>
  <si>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</si>
  <si>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</si>
  <si>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</si>
  <si>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</si>
  <si>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</si>
  <si>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</si>
  <si>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</si>
  <si>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</si>
  <si>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</si>
  <si>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</si>
  <si>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</si>
  <si>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</si>
  <si>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</si>
  <si>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</si>
  <si>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</si>
  <si>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</si>
  <si>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</si>
  <si>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</si>
  <si>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</si>
  <si>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</si>
  <si>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</si>
  <si>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</si>
  <si>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</si>
  <si>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</si>
  <si>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</si>
  <si>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</si>
  <si>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</si>
  <si>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</si>
  <si>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</si>
  <si>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</si>
  <si>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</si>
  <si>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</si>
  <si>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</si>
  <si>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</si>
  <si>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</si>
  <si>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</si>
  <si>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</si>
  <si>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</si>
  <si>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</si>
  <si>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</si>
  <si>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</si>
  <si>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</si>
  <si>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</si>
  <si>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</si>
  <si>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</si>
  <si>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</si>
  <si>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</si>
  <si>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</si>
  <si>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</si>
  <si>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</si>
  <si>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</si>
  <si>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</si>
  <si>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</si>
  <si>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</si>
  <si>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</si>
  <si>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</si>
  <si>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</si>
  <si>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</si>
  <si>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</si>
  <si>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</si>
  <si>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</si>
  <si>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</si>
  <si>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</si>
  <si>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</si>
  <si>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</si>
  <si>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</si>
  <si>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</si>
  <si>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</si>
  <si>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</si>
  <si>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</si>
  <si>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</si>
  <si>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</si>
  <si>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</si>
  <si>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</si>
  <si>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</si>
  <si>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</si>
  <si>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</si>
  <si>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</si>
  <si>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</si>
  <si>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</si>
  <si>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</si>
  <si>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</si>
  <si>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</si>
  <si>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</si>
  <si>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</si>
  <si>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</si>
  <si>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</si>
  <si>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</si>
  <si>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</si>
  <si>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</si>
  <si>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</si>
  <si>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</si>
  <si>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</si>
  <si>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</si>
  <si>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</si>
  <si>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</si>
  <si>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</si>
  <si>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</si>
  <si>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</si>
  <si>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</si>
  <si>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</si>
  <si>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</si>
  <si>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</si>
  <si>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</si>
  <si>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</si>
  <si>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</si>
  <si>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</si>
  <si>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</si>
  <si>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</si>
  <si>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</si>
  <si>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</si>
  <si>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</si>
  <si>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</si>
  <si>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</si>
  <si>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</si>
  <si>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</si>
  <si>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</si>
  <si>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</si>
  <si>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</si>
  <si>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</si>
  <si>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</si>
  <si>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</si>
  <si>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</si>
  <si>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</si>
  <si>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</si>
  <si>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</si>
  <si>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</si>
  <si>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</si>
  <si>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</si>
  <si>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</si>
  <si>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</si>
  <si>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</si>
  <si>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</si>
  <si>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</si>
  <si>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</si>
  <si>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</si>
  <si>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</si>
  <si>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</si>
  <si>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</si>
  <si>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</si>
  <si>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</si>
  <si>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</si>
  <si>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</si>
  <si>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</si>
  <si>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</si>
  <si>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</si>
  <si>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</si>
  <si>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</si>
  <si>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</si>
  <si>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</si>
  <si>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</si>
  <si>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</si>
  <si>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</si>
  <si>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</si>
  <si>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</si>
  <si>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</si>
  <si>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</si>
  <si>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</si>
  <si>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</si>
  <si>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</si>
  <si>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</si>
  <si>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</si>
  <si>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</si>
  <si>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</si>
  <si>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</si>
  <si>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</si>
  <si>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</si>
  <si>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</si>
  <si>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</si>
  <si>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</si>
  <si>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</si>
  <si>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</si>
  <si>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</si>
  <si>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</si>
  <si>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</si>
  <si>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</si>
  <si>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</si>
  <si>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</si>
  <si>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</si>
  <si>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</si>
  <si>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</si>
  <si>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</si>
  <si>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</si>
  <si>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</si>
  <si>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</si>
  <si>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</si>
  <si>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</si>
  <si>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</si>
  <si>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</si>
  <si>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</si>
  <si>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</si>
  <si>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</si>
  <si>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</si>
  <si>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</si>
  <si>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</si>
  <si>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</si>
  <si>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</si>
  <si>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</si>
  <si>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</si>
  <si>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</si>
  <si>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</si>
  <si>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</si>
  <si>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</si>
  <si>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</si>
  <si>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</si>
  <si>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</si>
  <si>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</si>
  <si>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</si>
  <si>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</si>
  <si>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</si>
  <si>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</si>
  <si>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</si>
  <si>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</si>
  <si>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</si>
  <si>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</si>
  <si>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</si>
  <si>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</si>
  <si>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</si>
  <si>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</si>
  <si>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</si>
  <si>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</si>
  <si>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</si>
  <si>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</si>
  <si>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</si>
  <si>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</si>
  <si>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</si>
  <si>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</si>
  <si>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</si>
  <si>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</si>
  <si>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</si>
  <si>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</si>
  <si>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</si>
  <si>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</si>
  <si>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</si>
  <si>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</si>
  <si>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</si>
  <si>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</si>
  <si>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</si>
  <si>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</si>
  <si>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</si>
  <si>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</si>
  <si>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</si>
  <si>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</si>
  <si>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</si>
  <si>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</si>
  <si>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</si>
  <si>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</si>
  <si>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</si>
  <si>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</si>
  <si>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</si>
  <si>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</si>
  <si>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</si>
  <si>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</si>
  <si>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</si>
  <si>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</si>
  <si>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</si>
  <si>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</si>
  <si>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</si>
  <si>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</si>
  <si>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</si>
  <si>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</si>
  <si>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</si>
  <si>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</si>
  <si>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</si>
  <si>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</si>
  <si>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</si>
  <si>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</si>
  <si>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</si>
  <si>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</si>
  <si>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</si>
  <si>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</si>
  <si>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</si>
  <si>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</si>
  <si>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</si>
  <si>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</si>
  <si>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</si>
  <si>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</si>
  <si>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</si>
  <si>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</si>
  <si>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</si>
  <si>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</si>
  <si>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</si>
  <si>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</si>
  <si>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</si>
  <si>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</si>
  <si>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</si>
  <si>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</si>
  <si>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</si>
  <si>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</si>
  <si>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</si>
  <si>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</si>
  <si>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</si>
  <si>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</si>
  <si>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</si>
  <si>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</si>
  <si>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</si>
  <si>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</si>
  <si>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</si>
  <si>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</si>
  <si>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</si>
  <si>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</si>
  <si>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</si>
  <si>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</si>
  <si>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</si>
  <si>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</si>
  <si>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</si>
  <si>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</si>
  <si>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</si>
  <si>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</si>
  <si>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</si>
  <si>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</si>
  <si>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</si>
  <si>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</si>
  <si>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</si>
  <si>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</si>
  <si>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</si>
  <si>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</si>
  <si>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</si>
  <si>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</si>
  <si>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</si>
  <si>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</si>
  <si>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</si>
  <si>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</si>
  <si>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</si>
  <si>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</si>
  <si>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</si>
  <si>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</si>
  <si>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</si>
  <si>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</si>
  <si>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</si>
  <si>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</si>
  <si>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</si>
  <si>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</si>
  <si>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</si>
  <si>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</si>
  <si>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</si>
  <si>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</si>
  <si>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</si>
  <si>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</si>
  <si>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</si>
  <si>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</si>
  <si>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</si>
  <si>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</si>
  <si>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</si>
  <si>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</si>
  <si>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</si>
  <si>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</si>
  <si>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</si>
  <si>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</si>
  <si>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</si>
  <si>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</si>
  <si>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</si>
  <si>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</si>
  <si>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</si>
  <si>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</si>
  <si>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</si>
  <si>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</si>
  <si>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</si>
  <si>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</si>
  <si>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</si>
  <si>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</si>
  <si>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</si>
  <si>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</si>
  <si>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</si>
  <si>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</si>
  <si>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</si>
  <si>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</si>
  <si>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</si>
  <si>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</si>
  <si>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</si>
  <si>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</si>
  <si>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</si>
  <si>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</si>
  <si>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</si>
  <si>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</si>
  <si>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</si>
  <si>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</si>
  <si>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</si>
  <si>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</si>
  <si>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</si>
  <si>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</si>
  <si>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</si>
  <si>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</si>
  <si>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</si>
  <si>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</si>
  <si>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</si>
  <si>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</si>
  <si>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</si>
  <si>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</si>
  <si>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</si>
  <si>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</si>
  <si>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</si>
  <si>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</si>
  <si>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</si>
  <si>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</si>
  <si>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</si>
  <si>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</si>
  <si>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</si>
  <si>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</si>
  <si>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</si>
  <si>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</si>
  <si>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</si>
  <si>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</si>
  <si>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</si>
  <si>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</si>
  <si>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</si>
  <si>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</si>
  <si>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</si>
  <si>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</si>
  <si>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</si>
  <si>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</si>
  <si>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</si>
  <si>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</si>
  <si>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</si>
  <si>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</si>
  <si>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</si>
  <si>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</si>
  <si>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</si>
  <si>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</si>
  <si>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</si>
  <si>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</si>
  <si>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</si>
  <si>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</si>
  <si>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</si>
  <si>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</si>
  <si>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</si>
  <si>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</si>
  <si>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</si>
  <si>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</si>
  <si>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</si>
  <si>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</si>
  <si>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</si>
  <si>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</si>
  <si>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</si>
  <si>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</si>
  <si>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</si>
  <si>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</si>
  <si>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</si>
  <si>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</si>
  <si>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</si>
  <si>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</si>
  <si>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</si>
  <si>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</si>
  <si>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</si>
  <si>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</si>
  <si>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</si>
  <si>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</si>
  <si>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</si>
  <si>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</si>
  <si>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</si>
  <si>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</si>
  <si>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</si>
  <si>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</si>
  <si>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</si>
  <si>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</si>
  <si>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</si>
  <si>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</si>
  <si>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</si>
  <si>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</si>
  <si>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</si>
  <si>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</si>
  <si>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</si>
  <si>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</si>
  <si>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</si>
  <si>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</si>
  <si>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</si>
  <si>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</si>
  <si>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</si>
  <si>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</si>
  <si>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</si>
  <si>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</si>
  <si>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</si>
  <si>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</si>
  <si>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</si>
  <si>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</si>
  <si>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</si>
  <si>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</si>
  <si>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</si>
  <si>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</si>
  <si>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</si>
  <si>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</si>
  <si>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</si>
  <si>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</si>
  <si>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</si>
  <si>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</si>
  <si>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</si>
  <si>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</si>
  <si>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</si>
  <si>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</si>
  <si>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</si>
  <si>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</si>
  <si>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</si>
  <si>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</si>
  <si>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</si>
  <si>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</si>
  <si>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</si>
  <si>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</si>
  <si>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</si>
  <si>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</si>
  <si>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</si>
  <si>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</si>
  <si>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</si>
  <si>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</si>
  <si>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</si>
  <si>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</si>
  <si>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</si>
  <si>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</si>
  <si>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</si>
  <si>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</si>
  <si>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</si>
  <si>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</si>
  <si>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</si>
  <si>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</si>
  <si>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</si>
  <si>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</si>
  <si>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</si>
  <si>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</si>
  <si>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</si>
  <si>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</si>
  <si>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</si>
  <si>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</si>
  <si>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</si>
  <si>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</si>
  <si>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</si>
  <si>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</si>
  <si>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</si>
  <si>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</si>
  <si>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</si>
  <si>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</si>
  <si>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</si>
  <si>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</si>
  <si>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</si>
  <si>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</si>
  <si>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</si>
  <si>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</si>
  <si>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</si>
  <si>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</si>
  <si>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</si>
  <si>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</si>
  <si>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</si>
  <si>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</si>
  <si>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</si>
  <si>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</si>
  <si>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</si>
  <si>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</si>
  <si>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</si>
  <si>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</si>
  <si>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</si>
  <si>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</si>
  <si>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</si>
  <si>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</si>
  <si>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</si>
  <si>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</si>
  <si>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</si>
  <si>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</si>
  <si>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</si>
  <si>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</si>
  <si>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</si>
  <si>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</si>
  <si>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</si>
  <si>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</si>
  <si>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</si>
  <si>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</si>
  <si>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</si>
  <si>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</si>
  <si>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</si>
  <si>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</si>
  <si>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</si>
  <si>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</si>
  <si>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</si>
  <si>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</si>
  <si>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</si>
  <si>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</si>
  <si>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</si>
  <si>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</si>
  <si>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</si>
  <si>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</si>
  <si>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</si>
  <si>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</si>
  <si>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</si>
  <si>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</si>
  <si>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</si>
  <si>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</si>
  <si>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</si>
  <si>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</si>
  <si>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</si>
  <si>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</si>
  <si>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</si>
  <si>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</si>
  <si>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</si>
  <si>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</si>
  <si>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</si>
  <si>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</si>
  <si>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</si>
  <si>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</si>
  <si>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</si>
  <si>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</si>
  <si>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</si>
  <si>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</si>
  <si>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</si>
  <si>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</si>
  <si>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</si>
  <si>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</si>
  <si>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</si>
  <si>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</si>
  <si>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</si>
  <si>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</si>
  <si>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</si>
  <si>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</si>
  <si>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</si>
  <si>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</si>
  <si>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</si>
  <si>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</si>
  <si>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</si>
  <si>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</si>
  <si>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</si>
  <si>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</si>
  <si>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</si>
  <si>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</si>
  <si>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</si>
  <si>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</si>
  <si>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</si>
  <si>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</si>
  <si>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</si>
  <si>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</si>
  <si>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</si>
  <si>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</si>
  <si>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</si>
  <si>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</si>
  <si>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</si>
  <si>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</si>
  <si>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</si>
  <si>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</si>
  <si>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</si>
  <si>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</si>
  <si>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</si>
  <si>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</si>
  <si>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</si>
  <si>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</si>
  <si>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</si>
  <si>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</si>
  <si>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</si>
  <si>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</si>
  <si>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</si>
  <si>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</si>
  <si>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</si>
  <si>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</si>
  <si>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</si>
  <si>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</si>
  <si>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</si>
  <si>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</si>
  <si>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</si>
  <si>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</si>
  <si>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</si>
  <si>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</si>
  <si>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</si>
  <si>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</si>
  <si>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</si>
  <si>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</si>
  <si>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</si>
  <si>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</si>
  <si>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</si>
  <si>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</si>
  <si>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</si>
  <si>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</si>
  <si>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</si>
  <si>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</si>
  <si>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</si>
  <si>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</si>
  <si>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</si>
  <si>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</si>
  <si>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</si>
  <si>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</si>
  <si>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</si>
  <si>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</si>
  <si>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</si>
  <si>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</si>
  <si>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</si>
  <si>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</si>
  <si>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</si>
  <si>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</si>
  <si>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</si>
  <si>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</si>
  <si>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</si>
  <si>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</si>
  <si>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</si>
  <si>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</si>
  <si>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</si>
  <si>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</si>
  <si>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</si>
  <si>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</si>
  <si>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</si>
  <si>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</si>
  <si>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</si>
  <si>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</si>
  <si>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</si>
  <si>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</si>
  <si>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</si>
  <si>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</si>
  <si>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</si>
  <si>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</si>
  <si>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</si>
  <si>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</si>
  <si>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</si>
  <si>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</si>
  <si>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</si>
  <si>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</si>
  <si>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</si>
  <si>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</si>
  <si>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</si>
  <si>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</si>
  <si>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</si>
  <si>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</si>
  <si>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</si>
  <si>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</si>
  <si>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</si>
  <si>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</si>
  <si>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</si>
  <si>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</si>
  <si>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</si>
  <si>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</si>
  <si>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</si>
  <si>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</si>
  <si>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</si>
  <si>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</si>
  <si>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</si>
  <si>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</si>
  <si>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</si>
  <si>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</si>
  <si>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</si>
  <si>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</si>
  <si>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</si>
  <si>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</si>
  <si>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</si>
  <si>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</si>
  <si>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</si>
  <si>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</si>
  <si>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</si>
  <si>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</si>
  <si>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</si>
  <si>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</si>
  <si>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</si>
  <si>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</si>
  <si>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</si>
  <si>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</si>
  <si>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</si>
  <si>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</si>
  <si>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</si>
  <si>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</si>
  <si>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</si>
  <si>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</si>
  <si>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</si>
  <si>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</si>
  <si>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</si>
  <si>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</si>
  <si>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</si>
  <si>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</si>
  <si>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</si>
  <si>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</si>
  <si>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</si>
  <si>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</si>
  <si>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</si>
  <si>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</si>
  <si>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</si>
  <si>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</si>
  <si>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</si>
  <si>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</si>
  <si>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</si>
  <si>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</si>
  <si>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</si>
  <si>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</si>
  <si>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</si>
  <si>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</si>
  <si>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</si>
  <si>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</si>
  <si>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</si>
  <si>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</si>
  <si>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</si>
  <si>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</si>
  <si>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</si>
  <si>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</si>
  <si>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</si>
  <si>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</si>
  <si>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</si>
  <si>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</si>
  <si>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</si>
  <si>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</si>
  <si>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</si>
  <si>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</si>
  <si>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</si>
  <si>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</si>
  <si>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</si>
  <si>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</si>
  <si>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</si>
  <si>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</si>
  <si>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</si>
  <si>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</si>
  <si>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</si>
  <si>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</si>
  <si>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</si>
  <si>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</si>
  <si>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</si>
  <si>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</si>
  <si>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</si>
  <si>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</si>
  <si>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</si>
  <si>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</si>
  <si>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</si>
  <si>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</si>
  <si>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</si>
  <si>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</si>
  <si>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</si>
  <si>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</si>
  <si>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</si>
  <si>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</si>
  <si>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</si>
  <si>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</si>
  <si>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</si>
  <si>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</si>
  <si>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</si>
  <si>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</si>
  <si>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</si>
  <si>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</si>
  <si>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</si>
  <si>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</si>
  <si>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</si>
  <si>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</si>
  <si>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</si>
  <si>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</si>
  <si>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</si>
  <si>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</si>
  <si>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</si>
  <si>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</si>
  <si>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</si>
  <si>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</si>
  <si>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</si>
  <si>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</si>
  <si>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</si>
  <si>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</si>
  <si>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</si>
  <si>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</si>
  <si>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</si>
  <si>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</si>
  <si>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</si>
  <si>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</si>
  <si>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</si>
  <si>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</si>
  <si>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</si>
  <si>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</si>
  <si>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</si>
  <si>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</si>
  <si>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</si>
  <si>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</si>
  <si>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</si>
  <si>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</si>
  <si>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</si>
  <si>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</si>
  <si>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</si>
  <si>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</si>
  <si>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</si>
  <si>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</si>
  <si>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</si>
  <si>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</si>
  <si>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</si>
  <si>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</si>
  <si>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</si>
  <si>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</si>
  <si>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</si>
  <si>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</si>
  <si>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</si>
  <si>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</si>
  <si>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</si>
  <si>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</si>
  <si>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</si>
  <si>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</si>
  <si>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</si>
  <si>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</si>
  <si>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</si>
  <si>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</si>
  <si>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</si>
  <si>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</si>
  <si>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</si>
  <si>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</si>
  <si>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</si>
  <si>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</si>
  <si>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</si>
  <si>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</si>
  <si>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</si>
  <si>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</si>
  <si>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</si>
  <si>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</si>
  <si>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</si>
  <si>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</si>
  <si>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</si>
  <si>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</si>
  <si>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</si>
  <si>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</si>
  <si>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</si>
  <si>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</si>
  <si>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</si>
  <si>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</si>
  <si>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</si>
  <si>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</si>
  <si>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</si>
  <si>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</si>
  <si>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</si>
  <si>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</si>
  <si>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</si>
  <si>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</si>
  <si>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</si>
  <si>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</si>
  <si>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</si>
  <si>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</si>
  <si>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</si>
  <si>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</si>
  <si>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</si>
  <si>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</si>
  <si>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</si>
  <si>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</si>
  <si>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</si>
  <si>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</si>
  <si>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</si>
  <si>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</si>
  <si>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</si>
  <si>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</si>
  <si>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</si>
  <si>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</si>
  <si>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</si>
  <si>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</si>
  <si>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</si>
  <si>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</si>
  <si>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</si>
  <si>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</si>
  <si>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</si>
  <si>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</si>
  <si>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</si>
  <si>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</si>
  <si>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</si>
  <si>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</si>
  <si>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</si>
  <si>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</si>
  <si>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</si>
  <si>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</si>
  <si>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</si>
  <si>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</si>
  <si>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</si>
  <si>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</si>
  <si>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</si>
  <si>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</si>
  <si>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</si>
  <si>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</si>
  <si>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</si>
  <si>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</si>
  <si>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</si>
  <si>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</si>
  <si>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</si>
  <si>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</si>
  <si>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</si>
  <si>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</si>
  <si>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</si>
  <si>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</si>
  <si>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</si>
  <si>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</si>
  <si>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</si>
  <si>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</si>
  <si>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</si>
  <si>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</si>
  <si>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</si>
  <si>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</si>
  <si>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</si>
  <si>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</si>
  <si>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</si>
  <si>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</si>
  <si>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</si>
  <si>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</si>
  <si>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</si>
  <si>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</si>
  <si>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</si>
  <si>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</si>
  <si>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</si>
  <si>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</si>
  <si>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</si>
  <si>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</si>
  <si>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</si>
  <si>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</si>
  <si>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</si>
  <si>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</si>
  <si>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</si>
  <si>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</si>
  <si>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</si>
  <si>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</si>
  <si>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</si>
  <si>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</si>
  <si>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</si>
  <si>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</si>
  <si>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</si>
  <si>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</si>
  <si>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</si>
  <si>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</si>
  <si>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</si>
  <si>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</si>
  <si>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</si>
  <si>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</si>
  <si>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</si>
  <si>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</si>
  <si>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</si>
  <si>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</si>
  <si>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</si>
  <si>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</si>
  <si>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</si>
  <si>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</si>
  <si>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</si>
  <si>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</si>
  <si>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</si>
  <si>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</si>
  <si>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</si>
  <si>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</si>
  <si>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</si>
  <si>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</si>
  <si>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</si>
  <si>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</si>
  <si>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</si>
  <si>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</si>
  <si>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</si>
  <si>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</si>
  <si>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</si>
  <si>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</si>
  <si>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</si>
  <si>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</si>
  <si>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</si>
  <si>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</si>
  <si>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</si>
  <si>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</si>
  <si>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</si>
  <si>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</si>
  <si>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</si>
  <si>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</si>
  <si>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</si>
  <si>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</si>
  <si>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</si>
  <si>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</si>
  <si>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</si>
  <si>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</si>
  <si>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</si>
  <si>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</si>
  <si>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</si>
  <si>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</si>
  <si>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</si>
  <si>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</si>
  <si>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</si>
  <si>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</si>
  <si>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</si>
  <si>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</si>
  <si>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</si>
  <si>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</si>
  <si>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</si>
  <si>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</si>
  <si>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</si>
  <si>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</si>
  <si>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</si>
  <si>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</si>
  <si>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</si>
  <si>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</si>
  <si>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</si>
  <si>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</si>
  <si>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</si>
  <si>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</si>
  <si>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</si>
  <si>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</si>
  <si>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</si>
  <si>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</si>
  <si>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</si>
  <si>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</si>
  <si>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</si>
  <si>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</si>
  <si>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</si>
  <si>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</si>
  <si>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</si>
  <si>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</si>
  <si>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</si>
  <si>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</si>
  <si>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</si>
  <si>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</si>
  <si>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</si>
  <si>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</si>
  <si>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</si>
  <si>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</si>
  <si>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</si>
  <si>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</si>
  <si>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</si>
  <si>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</si>
  <si>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</si>
  <si>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</si>
  <si>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</si>
  <si>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</si>
  <si>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</si>
  <si>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</si>
  <si>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</si>
  <si>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</si>
  <si>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</si>
  <si>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</si>
  <si>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</si>
  <si>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</si>
  <si>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</si>
  <si>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</si>
  <si>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</si>
  <si>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</si>
  <si>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</si>
  <si>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</si>
  <si>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</si>
  <si>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</si>
  <si>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</si>
  <si>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</si>
  <si>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</si>
  <si>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</si>
  <si>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</si>
  <si>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</si>
  <si>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</si>
  <si>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</si>
  <si>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</si>
  <si>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</si>
  <si>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</si>
  <si>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</si>
  <si>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</si>
  <si>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</si>
  <si>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</si>
  <si>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</si>
  <si>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</si>
  <si>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</si>
  <si>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</si>
  <si>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</si>
  <si>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</si>
  <si>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</si>
  <si>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</si>
  <si>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</si>
  <si>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</si>
  <si>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</si>
  <si>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</si>
  <si>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</si>
  <si>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</si>
  <si>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</si>
  <si>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</si>
  <si>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</si>
  <si>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</si>
  <si>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</si>
  <si>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</si>
  <si>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</si>
  <si>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</si>
  <si>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</si>
  <si>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</si>
  <si>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</si>
  <si>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</si>
  <si>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</si>
  <si>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</si>
  <si>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</si>
  <si>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</si>
  <si>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</si>
  <si>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</si>
  <si>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</si>
  <si>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</si>
  <si>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</si>
  <si>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</si>
  <si>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</si>
  <si>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</si>
  <si>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</si>
  <si>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</si>
  <si>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</si>
  <si>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</si>
  <si>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</si>
  <si>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</si>
  <si>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</si>
  <si>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</si>
  <si>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</si>
  <si>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</si>
  <si>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</si>
  <si>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</si>
  <si>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</si>
  <si>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</si>
  <si>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</si>
  <si>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</si>
  <si>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</si>
  <si>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</si>
  <si>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</si>
  <si>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</si>
  <si>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</si>
  <si>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</si>
  <si>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</si>
  <si>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</si>
  <si>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</si>
  <si>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</si>
  <si>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</si>
  <si>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</si>
  <si>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</si>
  <si>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</si>
  <si>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</si>
  <si>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</si>
  <si>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</si>
  <si>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</si>
  <si>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</si>
  <si>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</si>
  <si>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</si>
  <si>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</si>
  <si>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</si>
  <si>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</si>
  <si>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</si>
  <si>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</si>
  <si>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</si>
  <si>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</si>
  <si>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</si>
  <si>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</si>
  <si>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</si>
  <si>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</si>
  <si>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</si>
  <si>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</si>
  <si>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</si>
  <si>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</si>
  <si>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</si>
  <si>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</si>
  <si>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</si>
  <si>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</si>
  <si>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</si>
  <si>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</si>
  <si>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</si>
  <si>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</si>
  <si>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</si>
  <si>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</si>
  <si>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</si>
  <si>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</si>
  <si>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</si>
  <si>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</si>
  <si>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</si>
  <si>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</si>
  <si>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</si>
  <si>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</si>
  <si>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</si>
  <si>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</si>
  <si>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</si>
  <si>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</si>
  <si>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</si>
  <si>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</si>
  <si>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</si>
  <si>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</si>
  <si>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</si>
  <si>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</si>
  <si>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</si>
  <si>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</si>
  <si>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</si>
  <si>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</si>
  <si>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</si>
  <si>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</si>
  <si>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</si>
  <si>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</si>
  <si>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</si>
  <si>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</si>
  <si>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</si>
  <si>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</si>
  <si>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</si>
  <si>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</si>
  <si>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</si>
  <si>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</si>
  <si>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</si>
  <si>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</si>
  <si>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</si>
  <si>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</si>
  <si>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</si>
  <si>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</si>
  <si>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</si>
  <si>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</si>
  <si>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</si>
  <si>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</si>
  <si>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</si>
  <si>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</si>
  <si>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</si>
  <si>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</si>
  <si>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</si>
  <si>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</si>
  <si>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</si>
  <si>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</si>
  <si>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</si>
  <si>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</si>
  <si>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</si>
  <si>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</si>
  <si>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</si>
  <si>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</si>
  <si>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</si>
  <si>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</si>
  <si>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</si>
  <si>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</si>
  <si>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</si>
  <si>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</si>
  <si>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</si>
  <si>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</si>
  <si>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</si>
  <si>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</si>
  <si>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</si>
  <si>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</si>
  <si>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</si>
  <si>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</si>
  <si>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</si>
  <si>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</si>
  <si>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</si>
  <si>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</si>
  <si>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</si>
  <si>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</si>
  <si>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</si>
  <si>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</si>
  <si>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</si>
  <si>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</si>
  <si>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</si>
  <si>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</si>
  <si>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</si>
  <si>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</si>
  <si>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</si>
  <si>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</si>
  <si>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</si>
  <si>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</si>
  <si>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</si>
  <si>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</si>
  <si>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</si>
  <si>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</si>
  <si>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</si>
  <si>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</si>
  <si>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</si>
  <si>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</si>
  <si>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</si>
  <si>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</si>
  <si>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</si>
  <si>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</si>
  <si>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</si>
  <si>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</si>
  <si>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</si>
  <si>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</si>
  <si>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</si>
  <si>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</si>
  <si>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</si>
  <si>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</si>
  <si>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</si>
  <si>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</si>
  <si>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</si>
  <si>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</si>
  <si>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</si>
  <si>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</si>
  <si>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</si>
  <si>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</si>
  <si>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</si>
  <si>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</si>
  <si>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</si>
  <si>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</si>
  <si>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</si>
  <si>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</si>
  <si>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</si>
  <si>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</si>
  <si>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</si>
  <si>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</si>
  <si>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</si>
  <si>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</si>
  <si>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</si>
  <si>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</si>
  <si>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</si>
  <si>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</si>
  <si>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</si>
  <si>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</si>
  <si>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</si>
  <si>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</si>
  <si>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</si>
  <si>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</si>
  <si>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</si>
  <si>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</si>
  <si>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</si>
  <si>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</si>
  <si>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</si>
  <si>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</si>
  <si>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</si>
  <si>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</si>
  <si>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</si>
  <si>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</si>
  <si>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</si>
  <si>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</si>
  <si>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</si>
  <si>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</si>
  <si>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</si>
  <si>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</si>
  <si>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</si>
  <si>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</si>
  <si>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</si>
  <si>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</si>
  <si>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</si>
  <si>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</si>
  <si>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</si>
  <si>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</si>
  <si>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</si>
  <si>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</si>
  <si>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</si>
  <si>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</si>
  <si>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</si>
  <si>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</si>
  <si>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</si>
  <si>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</si>
  <si>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</si>
  <si>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</si>
  <si>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</si>
  <si>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</si>
  <si>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</si>
  <si>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</si>
  <si>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</si>
  <si>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</si>
  <si>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</si>
  <si>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</si>
  <si>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</si>
  <si>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</si>
  <si>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</si>
  <si>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</si>
  <si>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</si>
  <si>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</si>
  <si>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</si>
  <si>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</si>
  <si>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</si>
  <si>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</si>
  <si>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</si>
  <si>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</si>
  <si>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</si>
  <si>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</si>
  <si>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</si>
  <si>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</si>
  <si>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</si>
  <si>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</si>
  <si>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</si>
  <si>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</si>
  <si>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</si>
  <si>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</si>
  <si>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</si>
  <si>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</si>
  <si>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</si>
  <si>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</si>
  <si>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</si>
  <si>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</si>
  <si>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</si>
  <si>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</si>
  <si>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</si>
  <si>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</si>
  <si>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</si>
  <si>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</si>
  <si>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</si>
  <si>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</si>
  <si>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</si>
  <si>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</si>
  <si>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</si>
  <si>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</si>
  <si>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</si>
  <si>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</si>
  <si>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</si>
  <si>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</si>
  <si>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</si>
  <si>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</si>
  <si>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</si>
  <si>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</si>
  <si>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</si>
  <si>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</si>
  <si>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</si>
  <si>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</si>
  <si>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</si>
  <si>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</si>
  <si>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</si>
  <si>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</si>
  <si>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</si>
  <si>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</si>
  <si>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</si>
  <si>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</si>
  <si>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</si>
  <si>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</si>
  <si>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</si>
  <si>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</si>
  <si>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</si>
  <si>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</si>
  <si>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</si>
  <si>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</si>
  <si>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</si>
  <si>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</si>
  <si>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</si>
  <si>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</si>
  <si>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</si>
  <si>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</si>
  <si>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</si>
  <si>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</si>
  <si>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</si>
  <si>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</si>
  <si>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</si>
  <si>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</si>
  <si>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</si>
  <si>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</si>
  <si>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</si>
  <si>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</si>
  <si>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</si>
  <si>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</si>
  <si>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</si>
  <si>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</si>
  <si>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</si>
  <si>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</si>
  <si>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</si>
  <si>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</si>
  <si>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</si>
  <si>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</si>
  <si>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</si>
  <si>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</si>
  <si>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</si>
  <si>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</si>
  <si>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</si>
  <si>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</si>
  <si>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</si>
  <si>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</si>
  <si>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</si>
  <si>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</si>
  <si>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</si>
  <si>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</si>
  <si>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</si>
  <si>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</si>
  <si>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</si>
  <si>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</si>
  <si>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</si>
  <si>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</si>
  <si>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</si>
  <si>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</si>
  <si>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</si>
  <si>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</si>
  <si>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</si>
  <si>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</si>
  <si>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</si>
  <si>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</si>
  <si>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</si>
  <si>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</si>
  <si>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</si>
  <si>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</si>
  <si>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</si>
  <si>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</si>
  <si>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</si>
  <si>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</si>
  <si>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</si>
  <si>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</si>
  <si>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</si>
  <si>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</si>
  <si>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</si>
  <si>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</si>
  <si>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</si>
  <si>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</si>
  <si>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</si>
  <si>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</si>
  <si>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</si>
  <si>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</si>
  <si>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</si>
  <si>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</si>
  <si>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</si>
  <si>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</si>
  <si>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</si>
  <si>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</si>
  <si>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</si>
  <si>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</si>
  <si>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</si>
  <si>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</si>
  <si>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</si>
  <si>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</si>
  <si>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</si>
  <si>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</si>
  <si>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</si>
  <si>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</si>
  <si>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</si>
  <si>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</si>
  <si>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</si>
  <si>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</si>
  <si>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</si>
  <si>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</si>
  <si>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</si>
  <si>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</si>
  <si>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</si>
  <si>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</si>
  <si>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</si>
  <si>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</si>
  <si>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</si>
  <si>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</si>
  <si>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</si>
  <si>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</si>
  <si>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</si>
  <si>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</si>
  <si>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</si>
  <si>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</si>
  <si>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</si>
  <si>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</si>
  <si>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</si>
  <si>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</si>
  <si>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</si>
  <si>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</si>
  <si>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</si>
  <si>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</si>
  <si>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</si>
  <si>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</si>
  <si>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</si>
  <si>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</si>
  <si>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</si>
  <si>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</si>
  <si>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</si>
  <si>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</si>
  <si>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</si>
  <si>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</si>
  <si>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</si>
  <si>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</si>
  <si>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</si>
  <si>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</si>
  <si>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</si>
  <si>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</si>
  <si>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</si>
  <si>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</si>
  <si>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</si>
  <si>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</si>
  <si>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</si>
  <si>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</si>
  <si>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</si>
  <si>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</si>
  <si>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</si>
  <si>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</si>
  <si>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</si>
  <si>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</si>
  <si>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</si>
  <si>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</si>
  <si>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</si>
  <si>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</si>
  <si>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</si>
  <si>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</si>
  <si>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</si>
  <si>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</si>
  <si>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</si>
  <si>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</si>
  <si>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</si>
  <si>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</si>
  <si>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</si>
  <si>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</si>
  <si>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</si>
  <si>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</si>
  <si>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</si>
  <si>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</si>
  <si>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</si>
  <si>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</si>
  <si>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</si>
  <si>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</si>
  <si>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</si>
  <si>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</si>
  <si>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</si>
  <si>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</si>
  <si>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</si>
  <si>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</si>
  <si>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</si>
  <si>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</si>
  <si>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</si>
  <si>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</si>
  <si>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</si>
  <si>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</si>
  <si>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</si>
  <si>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</si>
  <si>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</si>
  <si>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</si>
  <si>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</si>
  <si>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</si>
  <si>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</si>
  <si>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</si>
  <si>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</si>
  <si>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</si>
  <si>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</si>
  <si>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</si>
  <si>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</si>
  <si>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</si>
  <si>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</si>
  <si>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</si>
  <si>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</si>
  <si>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</si>
  <si>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</si>
  <si>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</si>
  <si>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</si>
  <si>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</si>
  <si>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</si>
  <si>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</si>
  <si>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</si>
  <si>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</si>
  <si>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</si>
  <si>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</si>
  <si>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</si>
  <si>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</si>
  <si>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</si>
  <si>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</si>
  <si>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</si>
  <si>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</si>
  <si>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</si>
  <si>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</si>
  <si>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</si>
  <si>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</si>
  <si>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</si>
  <si>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</si>
  <si>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</si>
  <si>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</si>
  <si>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</si>
  <si>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</si>
  <si>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</si>
  <si>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</si>
  <si>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</si>
  <si>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</si>
  <si>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</si>
  <si>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</si>
  <si>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</si>
  <si>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</si>
  <si>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</si>
  <si>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</si>
  <si>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</si>
  <si>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</si>
  <si>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</si>
  <si>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</si>
  <si>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</si>
  <si>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</si>
  <si>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</si>
  <si>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</si>
  <si>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</si>
  <si>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</si>
  <si>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</si>
  <si>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</si>
  <si>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</si>
  <si>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</si>
  <si>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</si>
  <si>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</si>
  <si>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</si>
  <si>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</si>
  <si>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</si>
  <si>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</si>
  <si>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</si>
  <si>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</si>
  <si>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</si>
  <si>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</si>
  <si>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</si>
  <si>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</si>
  <si>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</si>
  <si>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</si>
  <si>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</si>
  <si>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</si>
  <si>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</si>
  <si>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</si>
  <si>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</si>
  <si>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</si>
  <si>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</si>
  <si>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</si>
  <si>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</si>
  <si>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</si>
  <si>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</si>
  <si>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</si>
  <si>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</si>
  <si>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</si>
  <si>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</si>
  <si>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</si>
  <si>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</si>
  <si>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</si>
  <si>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</si>
  <si>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</si>
  <si>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</si>
  <si>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</si>
  <si>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</si>
  <si>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</si>
  <si>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</si>
  <si>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</si>
  <si>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</si>
  <si>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</si>
  <si>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</si>
  <si>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</si>
  <si>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</si>
  <si>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</si>
  <si>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</si>
  <si>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</si>
  <si>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</si>
  <si>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</si>
  <si>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</si>
  <si>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</si>
  <si>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</si>
  <si>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</si>
  <si>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</si>
  <si>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</si>
  <si>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</si>
  <si>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</si>
  <si>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</si>
  <si>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</si>
  <si>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</si>
  <si>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</si>
  <si>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</si>
  <si>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</si>
  <si>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</si>
  <si>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</si>
  <si>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</si>
  <si>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</si>
  <si>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</si>
  <si>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</si>
  <si>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</si>
  <si>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</si>
  <si>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</si>
  <si>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</si>
  <si>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</si>
  <si>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</si>
  <si>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</si>
  <si>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</si>
  <si>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</si>
  <si>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</si>
  <si>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</si>
  <si>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</si>
  <si>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</si>
  <si>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</si>
  <si>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</si>
  <si>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</si>
  <si>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</si>
  <si>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</si>
  <si>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</si>
  <si>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</si>
  <si>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</si>
  <si>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</si>
  <si>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</si>
  <si>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</si>
  <si>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</si>
  <si>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</si>
  <si>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</si>
  <si>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</si>
  <si>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</si>
  <si>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</si>
  <si>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</si>
  <si>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</si>
  <si>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</si>
  <si>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</si>
  <si>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</si>
  <si>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</si>
  <si>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</si>
  <si>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</si>
  <si>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</si>
  <si>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</si>
  <si>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</si>
  <si>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</si>
  <si>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</si>
  <si>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</si>
  <si>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</si>
  <si>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</si>
  <si>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</si>
  <si>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</si>
  <si>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</si>
  <si>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</si>
  <si>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</si>
  <si>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</si>
  <si>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</si>
  <si>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</si>
  <si>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</si>
  <si>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</si>
  <si>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</si>
  <si>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</si>
  <si>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</si>
  <si>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</si>
  <si>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</si>
  <si>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</si>
  <si>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</si>
  <si>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</si>
  <si>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</si>
  <si>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</si>
  <si>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</si>
  <si>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</si>
  <si>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</si>
  <si>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</si>
  <si>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</si>
  <si>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</si>
  <si>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</si>
  <si>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</si>
  <si>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</si>
  <si>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</si>
  <si>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</si>
  <si>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</si>
  <si>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</si>
  <si>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</si>
  <si>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</si>
  <si>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</si>
  <si>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</si>
  <si>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</si>
  <si>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</si>
  <si>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</si>
  <si>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</si>
  <si>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</si>
  <si>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</si>
  <si>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</si>
  <si>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</si>
  <si>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</si>
  <si>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</si>
  <si>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</si>
  <si>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</si>
  <si>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</si>
  <si>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</si>
  <si>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</si>
  <si>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</si>
  <si>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</si>
  <si>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</si>
  <si>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</si>
  <si>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</si>
  <si>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</si>
  <si>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</si>
  <si>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</si>
  <si>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</si>
  <si>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</si>
  <si>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</si>
  <si>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</si>
  <si>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</si>
  <si>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</si>
  <si>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</si>
  <si>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</si>
  <si>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</si>
  <si>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</si>
  <si>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</si>
  <si>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</si>
  <si>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</si>
  <si>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</si>
  <si>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</si>
  <si>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</si>
  <si>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</si>
  <si>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</si>
  <si>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</si>
  <si>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</si>
  <si>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</si>
  <si>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</si>
  <si>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</si>
  <si>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</si>
  <si>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</si>
  <si>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</si>
  <si>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</si>
  <si>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</si>
  <si>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</si>
  <si>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</si>
  <si>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</si>
  <si>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</si>
  <si>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</si>
  <si>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</si>
  <si>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</si>
  <si>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</si>
  <si>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</si>
  <si>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</si>
  <si>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</si>
  <si>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</si>
  <si>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</si>
  <si>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</si>
  <si>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</si>
  <si>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</si>
  <si>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</si>
  <si>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</si>
  <si>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</si>
  <si>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</si>
  <si>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</si>
  <si>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</si>
  <si>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</si>
  <si>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</si>
  <si>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</si>
  <si>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</si>
  <si>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</si>
  <si>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</si>
  <si>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</si>
  <si>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</si>
  <si>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</si>
  <si>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</si>
  <si>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</si>
  <si>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</si>
  <si>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</si>
  <si>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</si>
  <si>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</si>
  <si>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</si>
  <si>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</si>
  <si>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</si>
  <si>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</si>
  <si>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</si>
  <si>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</si>
  <si>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</si>
  <si>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</si>
  <si>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</si>
  <si>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</si>
  <si>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</si>
  <si>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</si>
  <si>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</si>
  <si>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</si>
  <si>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</si>
  <si>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</si>
  <si>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</si>
  <si>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</si>
  <si>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</si>
  <si>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</si>
  <si>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</si>
  <si>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</si>
  <si>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</si>
  <si>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</si>
  <si>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</si>
  <si>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</si>
  <si>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</si>
  <si>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</si>
  <si>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</si>
  <si>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</si>
  <si>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</si>
  <si>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</si>
  <si>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</si>
  <si>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</si>
  <si>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</si>
  <si>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</si>
  <si>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</si>
  <si>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</si>
  <si>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</si>
  <si>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</si>
  <si>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</si>
  <si>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</si>
  <si>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</si>
  <si>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</si>
  <si>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</si>
  <si>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</si>
  <si>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</si>
  <si>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</si>
  <si>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</si>
  <si>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</si>
  <si>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</si>
  <si>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</si>
  <si>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</si>
  <si>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</si>
  <si>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</si>
  <si>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</si>
  <si>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</si>
  <si>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</si>
  <si>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</si>
  <si>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</si>
  <si>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</si>
  <si>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</si>
  <si>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</si>
  <si>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</si>
  <si>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</si>
  <si>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</si>
  <si>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</si>
  <si>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</si>
  <si>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</si>
  <si>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</si>
  <si>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</si>
  <si>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</si>
  <si>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</si>
  <si>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</si>
  <si>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</si>
  <si>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</si>
  <si>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</si>
  <si>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</si>
  <si>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</si>
  <si>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</si>
  <si>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</si>
  <si>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</si>
  <si>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</si>
  <si>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</si>
  <si>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</si>
  <si>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</si>
  <si>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</si>
  <si>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</si>
  <si>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</si>
  <si>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</si>
  <si>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</si>
  <si>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</si>
  <si>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</si>
  <si>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</si>
  <si>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</si>
  <si>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</si>
  <si>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</si>
  <si>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</si>
  <si>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</si>
  <si>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</si>
  <si>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</si>
  <si>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</si>
  <si>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</si>
  <si>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</si>
  <si>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</si>
  <si>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</si>
  <si>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</si>
  <si>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</si>
  <si>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</si>
  <si>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</si>
  <si>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</si>
  <si>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</si>
  <si>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</si>
  <si>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</si>
  <si>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</si>
  <si>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</si>
  <si>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</si>
  <si>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</si>
  <si>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</si>
  <si>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</si>
  <si>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</si>
  <si>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</si>
  <si>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</si>
  <si>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</si>
  <si>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</si>
  <si>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</si>
  <si>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</si>
  <si>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</si>
  <si>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</si>
  <si>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</si>
  <si>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</si>
  <si>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</si>
  <si>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</si>
  <si>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</si>
  <si>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</si>
  <si>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</si>
  <si>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</si>
  <si>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</si>
  <si>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</si>
  <si>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</si>
  <si>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</si>
  <si>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</si>
  <si>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</si>
  <si>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</si>
  <si>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</si>
  <si>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</si>
  <si>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</si>
  <si>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</si>
  <si>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</si>
  <si>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</si>
  <si>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</si>
  <si>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</si>
  <si>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</si>
  <si>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</si>
  <si>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</si>
  <si>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</si>
  <si>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</si>
  <si>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</si>
  <si>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</si>
  <si>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</si>
  <si>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</si>
  <si>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</si>
  <si>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</si>
  <si>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</si>
  <si>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</si>
  <si>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</si>
  <si>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</si>
  <si>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</si>
  <si>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</si>
  <si>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</si>
  <si>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</si>
  <si>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</si>
  <si>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</si>
  <si>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</si>
  <si>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</si>
  <si>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</si>
  <si>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</si>
  <si>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</si>
  <si>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</si>
  <si>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</si>
  <si>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</si>
  <si>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</si>
  <si>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</si>
  <si>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</si>
  <si>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</si>
  <si>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</si>
  <si>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</si>
  <si>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</si>
  <si>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</si>
  <si>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</si>
  <si>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</si>
  <si>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</si>
  <si>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</si>
  <si>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</si>
  <si>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</si>
  <si>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</si>
  <si>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</si>
  <si>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</si>
  <si>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</si>
  <si>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</si>
  <si>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</si>
  <si>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</si>
  <si>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</si>
  <si>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</si>
  <si>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</si>
  <si>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</si>
  <si>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</si>
  <si>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</si>
  <si>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</si>
  <si>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</si>
  <si>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</si>
  <si>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</si>
  <si>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</si>
  <si>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</si>
  <si>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</si>
  <si>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</si>
  <si>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</si>
  <si>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</si>
  <si>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</si>
  <si>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</si>
  <si>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</si>
  <si>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</si>
  <si>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</si>
  <si>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</si>
  <si>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</si>
  <si>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</si>
  <si>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</si>
  <si>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</si>
  <si>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</si>
  <si>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</si>
  <si>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</si>
  <si>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</si>
  <si>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</si>
  <si>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</si>
  <si>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</si>
  <si>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</si>
  <si>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</si>
  <si>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</si>
  <si>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</si>
  <si>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</si>
  <si>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</si>
  <si>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</si>
  <si>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</si>
  <si>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</si>
  <si>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</si>
  <si>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</si>
  <si>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</si>
  <si>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</si>
  <si>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</si>
  <si>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</si>
  <si>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</si>
  <si>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</si>
  <si>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</si>
  <si>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</si>
  <si>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</si>
  <si>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</si>
  <si>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</si>
  <si>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</si>
  <si>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</si>
  <si>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</si>
  <si>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</si>
  <si>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</si>
  <si>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</si>
  <si>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</si>
  <si>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</si>
  <si>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</si>
  <si>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</si>
  <si>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</si>
  <si>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</si>
  <si>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</si>
  <si>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</si>
  <si>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</si>
  <si>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</si>
  <si>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</si>
  <si>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</si>
  <si>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</si>
  <si>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</si>
  <si>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</si>
  <si>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</si>
  <si>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</si>
  <si>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</si>
  <si>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</si>
  <si>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</si>
  <si>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</si>
  <si>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</si>
  <si>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</si>
  <si>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</si>
  <si>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</si>
  <si>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</si>
  <si>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</si>
  <si>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</si>
  <si>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</si>
  <si>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</si>
  <si>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</si>
  <si>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</si>
  <si>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</si>
  <si>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</si>
  <si>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</si>
  <si>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</si>
  <si>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</si>
  <si>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</si>
  <si>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</si>
  <si>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</si>
  <si>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</si>
  <si>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</si>
  <si>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</si>
  <si>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</si>
  <si>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</si>
  <si>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</si>
  <si>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</si>
  <si>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</si>
  <si>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</si>
  <si>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</si>
  <si>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</si>
  <si>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</si>
  <si>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</si>
  <si>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</si>
  <si>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</si>
  <si>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</si>
  <si>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</si>
  <si>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</si>
  <si>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</si>
  <si>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</si>
  <si>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</si>
  <si>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</si>
  <si>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</si>
  <si>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</si>
  <si>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</si>
  <si>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</si>
  <si>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</si>
  <si>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</si>
  <si>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</si>
  <si>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</si>
  <si>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</si>
  <si>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</si>
  <si>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</si>
  <si>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</si>
  <si>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</si>
  <si>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</si>
  <si>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</si>
  <si>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</si>
  <si>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</si>
  <si>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</si>
  <si>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</si>
  <si>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</si>
  <si>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</si>
  <si>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</si>
  <si>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</si>
  <si>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</si>
  <si>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</si>
  <si>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</si>
  <si>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</si>
  <si>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</si>
  <si>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</si>
  <si>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</si>
  <si>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</si>
  <si>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</si>
  <si>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</si>
  <si>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</si>
  <si>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</si>
  <si>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</si>
  <si>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</si>
  <si>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</si>
  <si>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</si>
  <si>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</si>
  <si>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</si>
  <si>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</si>
  <si>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</si>
  <si>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</si>
  <si>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</si>
  <si>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</si>
  <si>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</si>
  <si>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</si>
  <si>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</si>
  <si>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</si>
  <si>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</si>
  <si>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</si>
  <si>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</si>
  <si>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</si>
  <si>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</si>
  <si>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</si>
  <si>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</si>
  <si>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</si>
  <si>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</si>
  <si>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</si>
  <si>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</si>
  <si>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</si>
  <si>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</si>
  <si>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</si>
  <si>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</si>
  <si>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</si>
  <si>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</si>
  <si>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</si>
  <si>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</si>
  <si>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</si>
  <si>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</si>
  <si>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</si>
  <si>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</si>
  <si>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</si>
  <si>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</si>
  <si>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</si>
  <si>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</si>
  <si>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</si>
  <si>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</si>
  <si>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</si>
  <si>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</si>
  <si>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</si>
  <si>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</si>
  <si>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</si>
  <si>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</si>
  <si>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</si>
  <si>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</si>
  <si>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</si>
  <si>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</si>
  <si>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</si>
  <si>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</si>
  <si>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</si>
  <si>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</si>
  <si>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</si>
  <si>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</si>
  <si>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</si>
  <si>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</si>
  <si>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</si>
  <si>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</si>
  <si>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</si>
  <si>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</si>
  <si>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</si>
  <si>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</si>
  <si>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</si>
  <si>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</si>
  <si>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</si>
  <si>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</si>
  <si>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</si>
  <si>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</si>
  <si>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</si>
  <si>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</si>
  <si>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</si>
  <si>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</si>
  <si>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</si>
  <si>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</si>
  <si>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</si>
  <si>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</si>
  <si>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</si>
  <si>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</si>
  <si>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</si>
  <si>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</si>
  <si>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</si>
  <si>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</si>
  <si>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</si>
  <si>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</si>
  <si>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</si>
  <si>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</si>
  <si>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</si>
  <si>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</si>
  <si>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</si>
  <si>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</si>
  <si>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</si>
  <si>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</si>
  <si>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</si>
  <si>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</si>
  <si>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</si>
  <si>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</si>
  <si>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</si>
  <si>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</si>
  <si>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</si>
  <si>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</si>
  <si>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</si>
  <si>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</si>
  <si>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</si>
  <si>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</si>
  <si>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</si>
  <si>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</si>
  <si>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</si>
  <si>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</si>
  <si>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</si>
  <si>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</si>
  <si>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</si>
  <si>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</si>
  <si>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</si>
  <si>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</si>
  <si>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</si>
  <si>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</si>
  <si>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</si>
  <si>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</si>
  <si>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</si>
  <si>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</si>
  <si>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</si>
  <si>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</si>
  <si>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</si>
  <si>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</si>
  <si>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</si>
  <si>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</si>
  <si>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</si>
  <si>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</si>
  <si>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</si>
  <si>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</si>
  <si>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</si>
  <si>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</si>
  <si>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</si>
  <si>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</si>
  <si>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</si>
  <si>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</si>
  <si>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</si>
  <si>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</si>
  <si>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</si>
  <si>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</si>
  <si>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</si>
  <si>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</si>
  <si>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</si>
  <si>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</si>
  <si>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</si>
  <si>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</si>
  <si>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</si>
  <si>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</si>
  <si>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</si>
  <si>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</si>
  <si>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</si>
  <si>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</si>
  <si>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</si>
  <si>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</si>
  <si>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</si>
  <si>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</si>
  <si>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</si>
  <si>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</si>
  <si>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</si>
  <si>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</si>
  <si>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</si>
  <si>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</si>
  <si>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</si>
  <si>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</si>
  <si>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</si>
  <si>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</si>
  <si>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</si>
  <si>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</si>
  <si>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</si>
  <si>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</si>
  <si>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</si>
  <si>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</si>
  <si>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</si>
  <si>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</si>
  <si>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</si>
  <si>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</si>
  <si>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</si>
  <si>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</si>
  <si>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</si>
  <si>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</si>
  <si>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</si>
  <si>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</si>
  <si>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</si>
  <si>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</si>
  <si>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</si>
  <si>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</si>
  <si>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</si>
  <si>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</si>
  <si>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</si>
  <si>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</si>
  <si>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</si>
  <si>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</si>
  <si>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</si>
  <si>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</si>
  <si>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</si>
  <si>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</si>
  <si>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</si>
  <si>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</si>
  <si>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</si>
  <si>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</si>
  <si>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</si>
  <si>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</si>
  <si>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</si>
  <si>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</si>
  <si>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</si>
  <si>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</si>
  <si>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</si>
  <si>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</si>
  <si>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</si>
  <si>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</si>
  <si>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</si>
  <si>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</si>
  <si>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</si>
  <si>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</si>
  <si>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</si>
  <si>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</si>
  <si>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</si>
  <si>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</si>
  <si>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</si>
  <si>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</si>
  <si>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</si>
  <si>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</si>
  <si>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</si>
  <si>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</si>
  <si>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</si>
  <si>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</si>
  <si>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</si>
  <si>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</si>
  <si>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</si>
  <si>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</si>
  <si>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</si>
  <si>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</si>
  <si>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</si>
  <si>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</si>
  <si>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</si>
  <si>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</si>
  <si>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</si>
  <si>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</si>
  <si>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</si>
  <si>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</si>
  <si>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</si>
  <si>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</si>
  <si>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</si>
  <si>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</si>
  <si>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</si>
  <si>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</si>
  <si>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</si>
  <si>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</si>
  <si>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</si>
  <si>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</si>
  <si>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</si>
  <si>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</si>
  <si>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</si>
  <si>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</si>
  <si>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</si>
  <si>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</si>
  <si>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</si>
  <si>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</si>
  <si>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</si>
  <si>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</si>
  <si>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</si>
  <si>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</si>
  <si>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</si>
  <si>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</si>
  <si>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</si>
  <si>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</si>
  <si>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</si>
  <si>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</si>
  <si>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</si>
  <si>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</si>
  <si>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</si>
  <si>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</si>
  <si>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</si>
  <si>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</si>
  <si>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</si>
  <si>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</si>
  <si>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</si>
  <si>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</si>
  <si>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</si>
  <si>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</si>
  <si>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</si>
  <si>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</si>
  <si>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</si>
  <si>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</si>
  <si>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</si>
  <si>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</si>
  <si>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</si>
  <si>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</si>
  <si>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</si>
  <si>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</si>
  <si>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</si>
  <si>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</si>
  <si>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</si>
  <si>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</si>
  <si>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</si>
  <si>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</si>
  <si>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</si>
  <si>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</si>
  <si>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</si>
  <si>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</si>
  <si>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</si>
  <si>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</si>
  <si>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</si>
  <si>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</si>
  <si>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</si>
  <si>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</si>
  <si>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</si>
  <si>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</si>
  <si>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</si>
  <si>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</si>
  <si>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</si>
  <si>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</si>
  <si>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</si>
  <si>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</si>
  <si>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</si>
  <si>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</si>
  <si>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</si>
  <si>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</si>
  <si>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</si>
  <si>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</si>
  <si>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</si>
  <si>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</si>
  <si>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</si>
  <si>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</si>
  <si>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</si>
  <si>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</si>
  <si>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</si>
  <si>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</si>
  <si>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</si>
  <si>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</si>
  <si>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</si>
  <si>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</si>
  <si>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</si>
  <si>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</si>
  <si>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</si>
  <si>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</si>
  <si>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</si>
  <si>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</si>
  <si>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</si>
  <si>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</si>
  <si>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</si>
  <si>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</si>
  <si>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</si>
  <si>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</si>
  <si>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</si>
  <si>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</si>
  <si>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</si>
  <si>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</si>
  <si>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</si>
  <si>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</si>
  <si>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</si>
  <si>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</si>
  <si>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</si>
  <si>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</si>
  <si>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</si>
  <si>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</si>
  <si>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</si>
  <si>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</si>
  <si>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</si>
  <si>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</si>
  <si>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</si>
  <si>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</si>
  <si>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</si>
  <si>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</si>
  <si>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</si>
  <si>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</si>
  <si>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</si>
  <si>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</si>
  <si>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</si>
  <si>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</si>
  <si>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</si>
  <si>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</si>
  <si>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</si>
  <si>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</si>
  <si>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</si>
  <si>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</si>
  <si>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</si>
  <si>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</si>
  <si>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</si>
  <si>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</si>
  <si>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</si>
  <si>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</si>
  <si>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</si>
  <si>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</si>
  <si>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</si>
  <si>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</si>
  <si>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</si>
  <si>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</si>
  <si>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</si>
  <si>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</si>
  <si>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</si>
  <si>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</si>
  <si>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</si>
  <si>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</si>
  <si>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</si>
  <si>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</si>
  <si>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</si>
  <si>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</si>
  <si>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</si>
  <si>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</si>
  <si>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</si>
  <si>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</si>
  <si>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</si>
  <si>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</si>
  <si>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</si>
  <si>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</si>
  <si>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</si>
  <si>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</si>
  <si>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</si>
  <si>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</si>
  <si>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</si>
  <si>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</si>
  <si>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</si>
  <si>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</si>
  <si>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</si>
  <si>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</si>
  <si>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</si>
  <si>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</si>
  <si>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</si>
  <si>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</si>
  <si>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</si>
  <si>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</si>
  <si>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</si>
  <si>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</si>
  <si>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</si>
  <si>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</si>
  <si>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</si>
  <si>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</si>
  <si>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</si>
  <si>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</si>
  <si>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</si>
  <si>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</si>
  <si>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</si>
  <si>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</si>
  <si>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</si>
  <si>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</si>
  <si>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</si>
  <si>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</si>
  <si>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</si>
  <si>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</si>
  <si>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</si>
  <si>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</si>
  <si>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</si>
  <si>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</si>
  <si>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</si>
  <si>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</si>
  <si>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</si>
  <si>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</si>
  <si>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</si>
  <si>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</si>
  <si>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</si>
  <si>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</si>
  <si>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</si>
  <si>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</si>
  <si>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</si>
  <si>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</si>
  <si>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</si>
  <si>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</si>
  <si>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</si>
  <si>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</si>
  <si>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</si>
  <si>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</si>
  <si>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</si>
  <si>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</si>
  <si>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</si>
  <si>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</si>
  <si>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</si>
  <si>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</si>
  <si>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</si>
  <si>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</si>
  <si>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</si>
  <si>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</si>
  <si>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</si>
  <si>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</si>
  <si>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</si>
  <si>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</si>
  <si>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</si>
  <si>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</si>
  <si>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</si>
  <si>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</si>
  <si>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</si>
  <si>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</si>
  <si>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</si>
  <si>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</si>
  <si>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</si>
  <si>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</si>
  <si>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</si>
  <si>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</si>
  <si>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</si>
  <si>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</si>
  <si>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</si>
  <si>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</si>
  <si>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</si>
  <si>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</si>
  <si>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</si>
  <si>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</si>
  <si>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</si>
  <si>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</si>
  <si>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</si>
  <si>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</si>
  <si>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</si>
  <si>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</si>
  <si>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</si>
  <si>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</si>
  <si>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</si>
  <si>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</si>
  <si>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</si>
  <si>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</si>
  <si>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</si>
  <si>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</si>
  <si>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</si>
  <si>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</si>
  <si>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</si>
  <si>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</si>
  <si>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</si>
  <si>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</si>
  <si>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</si>
  <si>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</si>
  <si>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</si>
  <si>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</si>
  <si>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</si>
  <si>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</si>
  <si>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</si>
  <si>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</si>
  <si>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</si>
  <si>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</si>
  <si>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</si>
  <si>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</si>
  <si>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</si>
  <si>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</si>
  <si>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</si>
  <si>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</si>
  <si>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</si>
  <si>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</si>
  <si>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</si>
  <si>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</si>
  <si>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</si>
  <si>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</si>
  <si>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</si>
  <si>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</si>
  <si>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</si>
  <si>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</si>
  <si>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</si>
  <si>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</si>
  <si>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</si>
  <si>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</si>
  <si>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</si>
  <si>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</si>
  <si>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</si>
  <si>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</si>
  <si>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</si>
  <si>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</si>
  <si>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</si>
  <si>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</si>
  <si>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</si>
  <si>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</si>
  <si>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</si>
  <si>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</si>
  <si>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</si>
  <si>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</si>
  <si>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</si>
  <si>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</si>
  <si>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</si>
  <si>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</si>
  <si>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</si>
  <si>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</si>
  <si>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</si>
  <si>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</si>
  <si>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</si>
  <si>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</si>
  <si>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</si>
  <si>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</si>
  <si>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</si>
  <si>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</si>
  <si>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</si>
  <si>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</si>
  <si>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</si>
  <si>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</si>
  <si>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</si>
  <si>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</si>
  <si>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</si>
  <si>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</si>
  <si>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</si>
  <si>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</si>
  <si>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</si>
  <si>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</si>
  <si>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</si>
  <si>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</si>
  <si>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</si>
  <si>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</si>
  <si>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</si>
  <si>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</si>
  <si>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</si>
  <si>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</si>
  <si>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</si>
  <si>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</si>
  <si>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</si>
  <si>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</si>
  <si>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</si>
  <si>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</si>
  <si>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</si>
  <si>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</si>
  <si>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</si>
  <si>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</si>
  <si>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</si>
  <si>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</si>
  <si>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</si>
  <si>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</si>
  <si>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</si>
  <si>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</si>
  <si>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</si>
  <si>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</si>
  <si>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</si>
  <si>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</si>
  <si>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</si>
  <si>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</si>
  <si>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</si>
  <si>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</si>
  <si>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</si>
  <si>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</si>
  <si>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</si>
  <si>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</si>
  <si>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</si>
  <si>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</si>
  <si>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</si>
  <si>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</si>
  <si>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</si>
  <si>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</si>
  <si>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</si>
  <si>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</si>
  <si>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</si>
  <si>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</si>
  <si>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</si>
  <si>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</si>
  <si>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</si>
  <si>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</si>
  <si>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</si>
  <si>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</si>
  <si>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</si>
  <si>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</si>
  <si>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</si>
  <si>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</si>
  <si>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</si>
  <si>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</si>
  <si>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</si>
  <si>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</si>
  <si>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</si>
  <si>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</si>
  <si>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</si>
  <si>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</si>
  <si>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</si>
  <si>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</si>
  <si>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</si>
  <si>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</si>
  <si>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</si>
  <si>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</si>
  <si>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</si>
  <si>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</si>
  <si>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</si>
  <si>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</si>
  <si>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</si>
  <si>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</si>
  <si>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</si>
  <si>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</si>
  <si>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</si>
  <si>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</si>
  <si>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</si>
  <si>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</si>
  <si>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</si>
  <si>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</si>
  <si>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</si>
  <si>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</si>
  <si>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</si>
  <si>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</si>
  <si>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</si>
  <si>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</si>
  <si>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</si>
  <si>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</si>
  <si>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</si>
  <si>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</si>
  <si>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</si>
  <si>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</si>
  <si>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</si>
  <si>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</si>
  <si>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</si>
  <si>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</si>
  <si>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</si>
  <si>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</si>
  <si>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</si>
  <si>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</si>
  <si>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</si>
  <si>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</si>
  <si>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</si>
  <si>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</si>
  <si>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</si>
  <si>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</si>
  <si>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</si>
  <si>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</si>
  <si>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</si>
  <si>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</si>
  <si>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</si>
  <si>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</si>
  <si>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</si>
  <si>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</si>
  <si>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</si>
  <si>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</si>
  <si>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</si>
  <si>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</si>
  <si>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</si>
  <si>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</si>
  <si>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</si>
  <si>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</si>
  <si>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</si>
  <si>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</si>
  <si>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</si>
  <si>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</si>
  <si>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</si>
  <si>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</si>
  <si>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</si>
  <si>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</si>
  <si>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</si>
  <si>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</si>
  <si>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</si>
  <si>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</si>
  <si>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</si>
  <si>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</si>
  <si>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</si>
  <si>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</si>
  <si>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</si>
  <si>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</si>
  <si>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</si>
  <si>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</si>
  <si>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</si>
  <si>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</si>
  <si>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</si>
  <si>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</si>
  <si>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</si>
  <si>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</si>
  <si>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</si>
  <si>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</si>
  <si>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</si>
  <si>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</si>
  <si>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</si>
  <si>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</si>
  <si>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</si>
  <si>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</si>
  <si>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</si>
  <si>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</si>
  <si>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</si>
  <si>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</si>
  <si>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</si>
  <si>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</si>
  <si>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</si>
  <si>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</si>
  <si>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</si>
  <si>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</si>
  <si>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</si>
  <si>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</si>
  <si>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</si>
  <si>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</si>
  <si>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</si>
  <si>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</si>
  <si>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</si>
  <si>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</si>
  <si>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</si>
  <si>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</si>
  <si>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</si>
  <si>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</si>
  <si>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</si>
  <si>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</si>
  <si>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</si>
  <si>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</si>
  <si>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</si>
  <si>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</si>
  <si>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</si>
  <si>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</si>
  <si>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</si>
  <si>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</si>
  <si>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</si>
  <si>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</si>
  <si>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</si>
  <si>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</si>
  <si>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</si>
  <si>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</si>
  <si>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</si>
  <si>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</si>
  <si>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</si>
  <si>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</si>
  <si>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</si>
  <si>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</si>
  <si>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</si>
  <si>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</si>
  <si>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</si>
  <si>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</si>
  <si>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</si>
  <si>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</si>
  <si>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</si>
  <si>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</si>
  <si>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</si>
  <si>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</si>
  <si>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</si>
  <si>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</si>
  <si>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</si>
  <si>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</si>
  <si>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</si>
  <si>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</si>
  <si>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</si>
  <si>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</si>
  <si>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</si>
  <si>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</si>
  <si>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</si>
  <si>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</si>
  <si>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</si>
  <si>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</si>
  <si>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</si>
  <si>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</si>
  <si>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</si>
  <si>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</si>
  <si>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</si>
  <si>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</si>
  <si>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</si>
  <si>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</si>
  <si>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</si>
  <si>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</si>
  <si>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</si>
  <si>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</si>
  <si>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</si>
  <si>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</si>
  <si>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</si>
  <si>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</si>
  <si>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</si>
  <si>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</si>
  <si>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</si>
  <si>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</si>
  <si>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</si>
  <si>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</si>
  <si>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</si>
  <si>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</si>
  <si>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</si>
  <si>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</si>
  <si>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</si>
  <si>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</si>
  <si>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</si>
  <si>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</si>
  <si>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</si>
  <si>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</si>
  <si>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</si>
  <si>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</si>
  <si>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</si>
  <si>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</si>
  <si>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</si>
  <si>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</si>
  <si>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</si>
  <si>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</si>
  <si>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</si>
  <si>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</si>
  <si>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</si>
  <si>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</si>
  <si>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</si>
  <si>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</si>
  <si>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</si>
  <si>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</si>
  <si>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</si>
  <si>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</si>
  <si>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</si>
  <si>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</si>
  <si>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</si>
  <si>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</si>
  <si>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</si>
  <si>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</si>
  <si>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</si>
  <si>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</si>
  <si>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</si>
  <si>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</si>
  <si>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</si>
  <si>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</si>
  <si>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</si>
  <si>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</si>
  <si>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</si>
  <si>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</si>
  <si>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</si>
  <si>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</si>
  <si>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</si>
  <si>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</si>
  <si>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</si>
  <si>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</si>
  <si>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</si>
  <si>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</si>
  <si>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</si>
  <si>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</si>
  <si>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</si>
  <si>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</si>
  <si>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</si>
  <si>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</si>
  <si>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</si>
  <si>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</si>
  <si>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</si>
  <si>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</si>
  <si>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</si>
  <si>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</si>
  <si>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</si>
  <si>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</si>
  <si>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</si>
  <si>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</si>
  <si>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</si>
  <si>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</si>
  <si>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</si>
  <si>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</si>
  <si>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</si>
  <si>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</si>
  <si>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</si>
  <si>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</si>
  <si>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</si>
  <si>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</si>
  <si>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</si>
  <si>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</si>
  <si>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</si>
  <si>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</si>
  <si>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</si>
  <si>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</si>
  <si>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</si>
  <si>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</si>
  <si>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</si>
  <si>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</si>
  <si>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</si>
  <si>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</si>
  <si>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</si>
  <si>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</si>
  <si>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</si>
  <si>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</si>
  <si>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</si>
  <si>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</si>
  <si>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</si>
  <si>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</si>
  <si>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</si>
  <si>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</si>
  <si>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</si>
  <si>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</si>
  <si>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</si>
  <si>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</si>
  <si>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</si>
  <si>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</si>
  <si>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</si>
  <si>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</si>
  <si>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</si>
  <si>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</si>
  <si>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</si>
  <si>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</si>
  <si>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</si>
  <si>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</si>
  <si>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</si>
  <si>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</si>
  <si>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</si>
  <si>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</si>
  <si>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</si>
  <si>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</si>
  <si>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</si>
  <si>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</si>
  <si>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</si>
  <si>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</si>
  <si>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</si>
  <si>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</si>
  <si>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</si>
  <si>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</si>
  <si>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</si>
  <si>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</si>
  <si>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</si>
  <si>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</si>
  <si>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</si>
  <si>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</si>
  <si>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</si>
  <si>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</si>
  <si>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</si>
  <si>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</si>
  <si>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</si>
  <si>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</si>
  <si>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</si>
  <si>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</si>
  <si>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</si>
  <si>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</si>
  <si>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</si>
  <si>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</si>
  <si>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</si>
  <si>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</si>
  <si>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</si>
  <si>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</si>
  <si>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</si>
  <si>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</si>
  <si>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</si>
  <si>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</si>
  <si>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</si>
  <si>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</si>
  <si>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</si>
  <si>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</si>
  <si>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</si>
  <si>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</si>
  <si>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</si>
  <si>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</si>
  <si>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</si>
  <si>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</si>
  <si>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</si>
  <si>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</si>
  <si>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</si>
  <si>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</si>
  <si>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</si>
  <si>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</si>
  <si>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</si>
  <si>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</si>
  <si>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</si>
  <si>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</si>
  <si>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</si>
  <si>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</si>
  <si>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</si>
  <si>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</si>
  <si>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</si>
  <si>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</si>
  <si>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</si>
  <si>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</si>
  <si>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</si>
  <si>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</si>
  <si>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</si>
  <si>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</si>
  <si>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</si>
  <si>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</si>
  <si>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</si>
  <si>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</si>
  <si>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</si>
  <si>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</si>
  <si>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</si>
  <si>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</si>
  <si>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</si>
  <si>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</si>
  <si>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</si>
  <si>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</si>
  <si>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</si>
  <si>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</si>
  <si>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</si>
  <si>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</si>
  <si>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</si>
  <si>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</si>
  <si>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</si>
  <si>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</si>
  <si>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</si>
  <si>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</si>
  <si>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</si>
  <si>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</si>
  <si>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</si>
  <si>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</si>
  <si>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</si>
  <si>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</si>
  <si>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</si>
  <si>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</si>
  <si>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</si>
  <si>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</si>
  <si>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</si>
  <si>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</si>
  <si>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</si>
  <si>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</si>
  <si>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</si>
  <si>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</si>
  <si>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</si>
  <si>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</si>
  <si>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</si>
  <si>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</si>
  <si>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</si>
  <si>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</si>
  <si>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</si>
  <si>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</si>
  <si>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</si>
  <si>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</si>
  <si>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</si>
  <si>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</si>
  <si>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</si>
  <si>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</si>
  <si>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</si>
  <si>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</si>
  <si>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</si>
  <si>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</si>
  <si>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</si>
  <si>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</si>
  <si>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</si>
  <si>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</si>
  <si>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</si>
  <si>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</si>
  <si>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</si>
  <si>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</si>
  <si>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</si>
  <si>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</si>
  <si>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</si>
  <si>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</si>
  <si>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</si>
  <si>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</si>
  <si>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</si>
  <si>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</si>
  <si>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</si>
  <si>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</si>
  <si>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</si>
  <si>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</si>
  <si>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</si>
  <si>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</si>
  <si>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</si>
  <si>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</si>
  <si>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</si>
  <si>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</si>
  <si>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</si>
  <si>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</si>
  <si>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</si>
  <si>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</si>
  <si>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</si>
  <si>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</si>
  <si>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</si>
  <si>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</si>
  <si>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</si>
  <si>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</si>
  <si>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</si>
  <si>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</si>
  <si>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</si>
  <si>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</si>
  <si>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</si>
  <si>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</si>
  <si>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</si>
  <si>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</si>
  <si>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</si>
  <si>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</si>
  <si>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</si>
  <si>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</si>
  <si>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</si>
  <si>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</si>
  <si>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</si>
  <si>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</si>
  <si>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</si>
  <si>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</si>
  <si>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</si>
  <si>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</si>
  <si>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</si>
  <si>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</si>
  <si>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</si>
  <si>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</si>
  <si>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</si>
  <si>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</si>
  <si>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</si>
  <si>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</si>
  <si>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</si>
  <si>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</si>
  <si>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</si>
  <si>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</si>
  <si>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</si>
  <si>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</si>
  <si>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</si>
  <si>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</si>
  <si>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</si>
  <si>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</si>
  <si>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</si>
  <si>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</si>
  <si>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</si>
  <si>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</si>
  <si>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</si>
  <si>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</si>
  <si>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</si>
  <si>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</si>
  <si>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</si>
  <si>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</si>
  <si>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</si>
  <si>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</si>
  <si>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</si>
  <si>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</si>
  <si>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</si>
  <si>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</si>
  <si>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</si>
  <si>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</si>
  <si>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</si>
  <si>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</si>
  <si>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</si>
  <si>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</si>
  <si>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</si>
  <si>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</si>
  <si>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</si>
  <si>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</si>
  <si>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</si>
  <si>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</si>
  <si>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</si>
  <si>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</si>
  <si>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</si>
  <si>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</si>
  <si>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</si>
  <si>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</si>
  <si>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</si>
  <si>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</si>
  <si>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</si>
  <si>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</si>
  <si>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</si>
  <si>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</si>
  <si>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</si>
  <si>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</si>
  <si>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</si>
  <si>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</si>
  <si>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</si>
  <si>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</si>
  <si>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</si>
  <si>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</si>
  <si>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</si>
  <si>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</si>
  <si>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</si>
  <si>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</si>
  <si>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</si>
  <si>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</si>
  <si>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</si>
  <si>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</si>
  <si>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</si>
  <si>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</si>
  <si>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</si>
  <si>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</si>
  <si>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</si>
  <si>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</si>
  <si>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</si>
  <si>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</si>
  <si>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</si>
  <si>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</si>
  <si>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</si>
  <si>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</si>
  <si>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</si>
  <si>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</si>
  <si>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</si>
  <si>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</si>
  <si>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</si>
  <si>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</si>
  <si>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</si>
  <si>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</si>
  <si>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</si>
  <si>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</si>
  <si>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</si>
  <si>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</si>
  <si>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</si>
  <si>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</si>
  <si>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</si>
  <si>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</si>
  <si>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</si>
  <si>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</si>
  <si>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</si>
  <si>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</si>
  <si>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</si>
  <si>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</si>
  <si>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</si>
  <si>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</si>
  <si>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</si>
  <si>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</si>
  <si>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</si>
  <si>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</si>
  <si>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</si>
  <si>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</si>
  <si>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</si>
  <si>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</si>
  <si>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</si>
  <si>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</si>
  <si>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</si>
  <si>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</si>
  <si>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</si>
  <si>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</si>
  <si>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</si>
  <si>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</si>
  <si>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</si>
  <si>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</si>
  <si>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</si>
  <si>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</si>
  <si>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</si>
  <si>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</si>
  <si>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</si>
  <si>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</si>
  <si>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</si>
  <si>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</si>
  <si>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</si>
  <si>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</si>
  <si>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</si>
  <si>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</si>
  <si>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</si>
  <si>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</si>
  <si>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</si>
  <si>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</si>
  <si>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</si>
  <si>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</si>
  <si>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</si>
  <si>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</si>
  <si>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</si>
  <si>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</si>
  <si>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</si>
  <si>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</si>
  <si>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</si>
  <si>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</si>
  <si>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</si>
  <si>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</si>
  <si>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</si>
  <si>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</si>
  <si>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</si>
  <si>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</si>
  <si>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</si>
  <si>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</si>
  <si>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</si>
  <si>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</si>
  <si>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</si>
  <si>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</si>
  <si>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</si>
  <si>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</si>
  <si>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</si>
  <si>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</si>
  <si>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</si>
  <si>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</si>
  <si>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</si>
  <si>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</si>
  <si>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</si>
  <si>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</si>
  <si>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</si>
  <si>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</si>
  <si>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</si>
  <si>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</si>
  <si>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</si>
  <si>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</si>
  <si>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</si>
  <si>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</si>
  <si>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</si>
  <si>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</si>
  <si>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</si>
  <si>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</si>
  <si>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</si>
  <si>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</si>
  <si>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</si>
  <si>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</si>
  <si>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</si>
  <si>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</si>
  <si>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</si>
  <si>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</si>
  <si>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</si>
  <si>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</si>
  <si>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</si>
  <si>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</si>
  <si>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</si>
  <si>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</si>
  <si>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</si>
  <si>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</si>
  <si>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</si>
  <si>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</si>
  <si>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</si>
  <si>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</si>
  <si>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</si>
  <si>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</si>
  <si>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</si>
  <si>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</si>
  <si>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</si>
  <si>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</si>
  <si>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</si>
  <si>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</si>
  <si>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</si>
  <si>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</si>
  <si>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</si>
  <si>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</si>
  <si>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</si>
  <si>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</si>
  <si>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</si>
  <si>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</si>
  <si>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</si>
  <si>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</si>
  <si>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</si>
  <si>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</si>
  <si>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</si>
  <si>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</si>
  <si>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</si>
  <si>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</si>
  <si>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</si>
  <si>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</si>
  <si>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</si>
  <si>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</si>
  <si>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</si>
  <si>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</si>
  <si>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</si>
  <si>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</si>
  <si>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</si>
  <si>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</si>
  <si>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</si>
  <si>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</si>
  <si>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</si>
  <si>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</si>
  <si>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</si>
  <si>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</si>
  <si>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</si>
  <si>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</si>
  <si>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</si>
  <si>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</si>
  <si>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</si>
  <si>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</si>
  <si>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</si>
  <si>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</si>
  <si>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</si>
  <si>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</si>
  <si>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</si>
  <si>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</si>
  <si>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</si>
  <si>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</si>
  <si>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</si>
  <si>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</si>
  <si>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</si>
  <si>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</si>
  <si>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</si>
  <si>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</si>
  <si>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</si>
  <si>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</si>
  <si>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</si>
  <si>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</si>
  <si>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</si>
  <si>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</si>
  <si>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</si>
  <si>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</si>
  <si>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</si>
  <si>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</si>
  <si>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</si>
  <si>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</si>
  <si>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</si>
  <si>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</si>
  <si>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</si>
  <si>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</si>
  <si>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</si>
  <si>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</si>
  <si>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</si>
  <si>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</si>
  <si>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</si>
  <si>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</si>
  <si>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</si>
  <si>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</si>
  <si>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</si>
  <si>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</si>
  <si>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</si>
  <si>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</si>
  <si>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</si>
  <si>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</si>
  <si>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</si>
  <si>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</si>
  <si>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</si>
  <si>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</si>
  <si>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</si>
  <si>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</si>
  <si>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</si>
  <si>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</si>
  <si>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</si>
  <si>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</si>
  <si>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</si>
  <si>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</si>
  <si>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</si>
  <si>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</si>
  <si>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</si>
  <si>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</si>
  <si>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</si>
  <si>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</si>
  <si>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</si>
  <si>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</si>
  <si>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</si>
  <si>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</si>
  <si>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</si>
  <si>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</si>
  <si>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</si>
  <si>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</si>
  <si>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</si>
  <si>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</si>
  <si>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</si>
  <si>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</si>
  <si>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</si>
  <si>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</si>
  <si>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</si>
  <si>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</si>
  <si>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</si>
  <si>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</si>
  <si>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</si>
  <si>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</si>
  <si>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</si>
  <si>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</si>
  <si>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</si>
  <si>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</si>
  <si>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</si>
  <si>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</si>
  <si>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</si>
  <si>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</si>
  <si>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</si>
  <si>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</si>
  <si>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</si>
  <si>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</si>
  <si>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</si>
  <si>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</si>
  <si>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</si>
  <si>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</si>
  <si>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</si>
  <si>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</si>
  <si>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</si>
  <si>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</si>
  <si>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</si>
  <si>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</si>
  <si>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</si>
  <si>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</si>
  <si>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</si>
  <si>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</si>
  <si>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</si>
  <si>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</si>
  <si>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</si>
  <si>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</si>
  <si>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</si>
  <si>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</si>
  <si>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</si>
  <si>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</si>
  <si>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</si>
  <si>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</si>
  <si>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</si>
  <si>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</si>
  <si>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</si>
  <si>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</si>
  <si>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</si>
  <si>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</si>
  <si>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</si>
  <si>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</si>
  <si>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</si>
  <si>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</si>
  <si>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</si>
  <si>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</si>
  <si>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</si>
  <si>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</si>
  <si>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</si>
  <si>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</si>
  <si>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</si>
  <si>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</si>
  <si>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</si>
  <si>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</si>
  <si>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</si>
  <si>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</si>
  <si>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</si>
  <si>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</si>
  <si>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</si>
  <si>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</si>
  <si>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</si>
  <si>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</si>
  <si>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</si>
  <si>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</si>
  <si>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</si>
  <si>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</si>
  <si>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</si>
  <si>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</si>
  <si>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</si>
  <si>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</si>
  <si>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</si>
  <si>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</si>
  <si>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</si>
  <si>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</si>
  <si>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</si>
  <si>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</si>
  <si>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</si>
  <si>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</si>
  <si>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</si>
  <si>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</si>
  <si>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</si>
  <si>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</si>
  <si>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</si>
  <si>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</si>
  <si>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</si>
  <si>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</si>
  <si>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</si>
  <si>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</si>
  <si>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</si>
  <si>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</si>
  <si>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</si>
  <si>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</si>
  <si>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</si>
  <si>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</si>
  <si>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</si>
  <si>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</si>
  <si>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</si>
  <si>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</si>
  <si>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</si>
  <si>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</si>
  <si>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</si>
  <si>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</si>
  <si>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</si>
  <si>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</si>
  <si>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</si>
  <si>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</si>
  <si>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</si>
  <si>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</si>
  <si>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</si>
  <si>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</si>
  <si>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</si>
  <si>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</si>
  <si>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</si>
  <si>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</si>
  <si>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</si>
  <si>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</si>
  <si>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</si>
  <si>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</si>
  <si>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</si>
  <si>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</si>
  <si>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</si>
  <si>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</si>
  <si>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</si>
  <si>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</si>
  <si>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</si>
  <si>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</si>
  <si>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</si>
  <si>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</si>
  <si>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</si>
  <si>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</si>
  <si>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</si>
  <si>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</si>
  <si>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</si>
  <si>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</si>
  <si>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</si>
  <si>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</si>
  <si>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</si>
  <si>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</si>
  <si>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</si>
  <si>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</si>
  <si>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</si>
  <si>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</si>
  <si>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</si>
  <si>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</si>
  <si>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</si>
  <si>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</si>
  <si>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</si>
  <si>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</si>
  <si>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</si>
  <si>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</si>
  <si>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</si>
  <si>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</si>
  <si>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</si>
  <si>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</si>
  <si>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</si>
  <si>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</si>
  <si>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</si>
  <si>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</si>
  <si>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</si>
  <si>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</si>
  <si>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</si>
  <si>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</si>
  <si>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</si>
  <si>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</si>
  <si>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</si>
  <si>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</si>
  <si>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</si>
  <si>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</si>
  <si>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</si>
  <si>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</si>
  <si>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</si>
  <si>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</si>
  <si>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</si>
  <si>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</si>
  <si>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</si>
  <si>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</si>
  <si>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</si>
  <si>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</si>
  <si>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</si>
  <si>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</si>
  <si>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</si>
  <si>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</si>
  <si>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</si>
  <si>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</si>
  <si>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</si>
  <si>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</si>
  <si>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</si>
  <si>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</si>
  <si>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</si>
  <si>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</si>
  <si>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</si>
  <si>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</si>
  <si>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</si>
  <si>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</si>
  <si>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</si>
  <si>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</si>
  <si>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</si>
  <si>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</si>
  <si>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</si>
  <si>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</si>
  <si>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</si>
  <si>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</si>
  <si>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</si>
  <si>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</si>
  <si>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</si>
  <si>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</si>
  <si>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</si>
  <si>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</si>
  <si>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</si>
  <si>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</si>
  <si>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</si>
  <si>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</si>
  <si>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</si>
  <si>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</si>
  <si>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</si>
  <si>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</si>
  <si>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</si>
  <si>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</si>
  <si>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</si>
  <si>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</si>
  <si>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</si>
  <si>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</si>
  <si>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</si>
  <si>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</si>
  <si>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</si>
  <si>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</si>
  <si>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</si>
  <si>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</si>
  <si>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</si>
  <si>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</si>
  <si>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</si>
  <si>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</si>
  <si>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</si>
  <si>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</si>
  <si>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</si>
  <si>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</si>
  <si>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</si>
  <si>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</si>
  <si>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</si>
  <si>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</si>
  <si>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</si>
  <si>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</si>
  <si>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</si>
  <si>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</si>
  <si>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</si>
  <si>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</si>
  <si>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</si>
  <si>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</si>
  <si>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</si>
  <si>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</si>
  <si>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</si>
  <si>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</si>
  <si>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</si>
  <si>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</si>
  <si>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</si>
  <si>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</si>
  <si>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</si>
  <si>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</si>
  <si>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</si>
  <si>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</si>
  <si>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</si>
  <si>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</si>
  <si>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</si>
  <si>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</si>
  <si>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</si>
  <si>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</si>
  <si>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</si>
  <si>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</si>
  <si>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</si>
  <si>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</si>
  <si>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</si>
  <si>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</si>
  <si>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</si>
  <si>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</si>
  <si>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</si>
  <si>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</si>
  <si>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</si>
  <si>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</si>
  <si>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</si>
  <si>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</si>
  <si>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</si>
  <si>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</si>
  <si>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</si>
  <si>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</si>
  <si>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</si>
  <si>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</si>
  <si>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</si>
  <si>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</si>
  <si>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</si>
  <si>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</si>
  <si>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</si>
  <si>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</si>
  <si>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</si>
  <si>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</si>
  <si>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</si>
  <si>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</si>
  <si>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</si>
  <si>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</si>
  <si>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</si>
  <si>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</si>
  <si>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</si>
  <si>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</si>
  <si>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</si>
  <si>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</si>
  <si>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</si>
  <si>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</si>
  <si>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</si>
  <si>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</si>
  <si>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</si>
  <si>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</si>
  <si>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</si>
  <si>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</si>
  <si>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</si>
  <si>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</si>
  <si>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</si>
  <si>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</si>
  <si>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</si>
  <si>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</si>
  <si>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</si>
  <si>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</si>
  <si>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</si>
  <si>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</si>
  <si>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</si>
  <si>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</si>
  <si>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</si>
  <si>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</si>
  <si>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</si>
  <si>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</si>
  <si>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</si>
  <si>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</si>
  <si>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</si>
  <si>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</si>
  <si>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</si>
  <si>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</si>
  <si>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</si>
  <si>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</si>
  <si>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</si>
  <si>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</si>
  <si>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</si>
  <si>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</si>
  <si>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</si>
  <si>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</si>
  <si>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</si>
  <si>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</si>
  <si>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</si>
  <si>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</si>
  <si>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</si>
  <si>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</si>
  <si>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</si>
  <si>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</si>
  <si>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</si>
  <si>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</si>
  <si>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</si>
  <si>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</si>
  <si>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</si>
  <si>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</si>
  <si>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</si>
  <si>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</si>
  <si>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</si>
  <si>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</si>
  <si>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</si>
  <si>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</si>
  <si>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</si>
  <si>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</si>
  <si>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</si>
  <si>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</si>
  <si>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</si>
  <si>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</si>
  <si>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</si>
  <si>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</si>
  <si>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</si>
  <si>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</si>
  <si>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</si>
  <si>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</si>
  <si>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</si>
  <si>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</si>
  <si>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</si>
  <si>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</si>
  <si>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</si>
  <si>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</si>
  <si>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</si>
  <si>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</si>
  <si>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</si>
  <si>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</si>
  <si>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</si>
  <si>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</si>
  <si>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</si>
  <si>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</si>
  <si>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</si>
  <si>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</si>
  <si>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</si>
  <si>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</si>
  <si>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</si>
  <si>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</si>
  <si>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</si>
  <si>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</si>
  <si>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</si>
  <si>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</si>
  <si>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</si>
  <si>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</si>
  <si>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</si>
  <si>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</si>
  <si>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</si>
  <si>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</si>
  <si>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</si>
  <si>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</si>
  <si>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</si>
  <si>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</si>
  <si>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</si>
  <si>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</si>
  <si>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</si>
  <si>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</si>
  <si>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</si>
  <si>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</si>
  <si>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</si>
  <si>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</si>
  <si>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</si>
  <si>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</si>
  <si>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</si>
  <si>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</si>
  <si>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</si>
  <si>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</si>
  <si>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</si>
  <si>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</si>
  <si>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</si>
  <si>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</si>
  <si>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</si>
  <si>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</si>
  <si>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</si>
  <si>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</si>
  <si>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</si>
  <si>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</si>
  <si>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</si>
  <si>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</si>
  <si>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</si>
  <si>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</si>
  <si>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</si>
  <si>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</si>
  <si>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</si>
  <si>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</si>
  <si>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</si>
  <si>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</si>
  <si>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</si>
  <si>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</si>
  <si>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</si>
  <si>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</si>
  <si>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</si>
  <si>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</si>
  <si>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</si>
  <si>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</si>
  <si>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</si>
  <si>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</si>
  <si>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</si>
  <si>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</si>
  <si>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</si>
  <si>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</si>
  <si>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</si>
  <si>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</si>
  <si>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</si>
  <si>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</si>
  <si>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</si>
  <si>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</si>
  <si>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</si>
  <si>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</si>
  <si>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</si>
  <si>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</si>
  <si>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</si>
  <si>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</si>
  <si>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</si>
  <si>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</si>
  <si>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</si>
  <si>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</si>
  <si>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</si>
  <si>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</si>
  <si>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</si>
  <si>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</si>
  <si>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</si>
  <si>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</si>
  <si>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</si>
  <si>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</si>
  <si>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</si>
  <si>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</si>
  <si>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</si>
  <si>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</si>
  <si>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</si>
  <si>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</si>
  <si>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</si>
  <si>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</si>
  <si>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</si>
  <si>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</si>
  <si>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</si>
  <si>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</si>
  <si>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</si>
  <si>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</si>
  <si>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</si>
  <si>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</si>
  <si>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</si>
  <si>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</si>
  <si>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</si>
  <si>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</si>
  <si>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</si>
  <si>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</si>
  <si>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</si>
  <si>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</si>
  <si>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</si>
  <si>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</si>
  <si>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</si>
  <si>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</si>
  <si>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</si>
  <si>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</si>
  <si>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</si>
  <si>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</si>
  <si>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</si>
  <si>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</si>
  <si>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</si>
  <si>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</si>
  <si>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</si>
  <si>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</si>
  <si>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</si>
  <si>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</si>
  <si>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</si>
  <si>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</si>
  <si>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</si>
  <si>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</si>
  <si>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</si>
  <si>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</si>
  <si>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</si>
  <si>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</si>
  <si>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</si>
  <si>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</si>
  <si>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</si>
  <si>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</si>
  <si>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</si>
  <si>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</si>
  <si>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</si>
  <si>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</si>
  <si>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</si>
  <si>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</si>
  <si>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</si>
  <si>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</si>
  <si>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</si>
  <si>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</si>
  <si>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</si>
  <si>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</si>
  <si>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</si>
  <si>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</si>
  <si>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</si>
  <si>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</si>
  <si>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</si>
  <si>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</si>
  <si>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</si>
  <si>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</si>
  <si>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</si>
  <si>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</si>
  <si>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</si>
  <si>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</si>
  <si>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</si>
  <si>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</si>
  <si>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</si>
  <si>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</si>
  <si>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</si>
  <si>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</si>
  <si>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</si>
  <si>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</si>
  <si>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</si>
  <si>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</si>
  <si>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</si>
  <si>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</si>
  <si>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</si>
  <si>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</si>
  <si>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</si>
  <si>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</si>
  <si>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</si>
  <si>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</si>
  <si>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</si>
  <si>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</si>
  <si>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</si>
  <si>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</si>
  <si>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</si>
  <si>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</si>
  <si>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</si>
  <si>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</si>
  <si>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</si>
  <si>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</si>
  <si>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</si>
  <si>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</si>
  <si>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</si>
  <si>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</si>
  <si>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</si>
  <si>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</si>
  <si>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</si>
  <si>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</si>
  <si>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</si>
  <si>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</si>
  <si>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</si>
  <si>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</si>
  <si>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</si>
  <si>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</si>
  <si>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</si>
  <si>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</si>
  <si>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</si>
  <si>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</si>
  <si>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</si>
  <si>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</si>
  <si>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</si>
  <si>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</si>
  <si>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</si>
  <si>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</si>
  <si>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</si>
  <si>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</si>
  <si>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</si>
  <si>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</si>
  <si>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</si>
  <si>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</si>
  <si>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</si>
  <si>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</si>
  <si>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</si>
  <si>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</si>
  <si>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</si>
  <si>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</si>
  <si>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</si>
  <si>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</si>
  <si>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</si>
  <si>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</si>
  <si>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</si>
  <si>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</si>
  <si>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</si>
  <si>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</si>
  <si>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</si>
  <si>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</si>
  <si>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</si>
  <si>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</si>
  <si>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</si>
  <si>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</si>
  <si>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</si>
  <si>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</si>
  <si>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</si>
  <si>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</si>
  <si>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</si>
  <si>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</si>
  <si>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</si>
  <si>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</si>
  <si>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</si>
  <si>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</si>
  <si>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</si>
  <si>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</si>
  <si>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</si>
  <si>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</si>
  <si>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</si>
  <si>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</si>
  <si>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</si>
  <si>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</si>
  <si>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</si>
  <si>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</si>
  <si>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</si>
  <si>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</si>
  <si>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</si>
  <si>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</si>
  <si>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</si>
  <si>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</si>
  <si>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</si>
  <si>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</si>
  <si>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</si>
  <si>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</si>
  <si>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</si>
  <si>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</si>
  <si>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</si>
  <si>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</si>
  <si>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</si>
  <si>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</si>
  <si>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</si>
  <si>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</si>
  <si>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</si>
  <si>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</si>
  <si>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</si>
  <si>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</si>
  <si>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</si>
  <si>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</si>
  <si>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</si>
  <si>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</si>
  <si>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</si>
  <si>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</si>
  <si>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</si>
  <si>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</si>
  <si>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</si>
  <si>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</si>
  <si>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</si>
  <si>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</si>
  <si>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</si>
  <si>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</si>
  <si>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</si>
  <si>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</si>
  <si>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</si>
  <si>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</si>
  <si>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</si>
  <si>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</si>
  <si>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</si>
  <si>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</si>
  <si>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</si>
  <si>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</si>
  <si>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</si>
  <si>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</si>
  <si>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</si>
  <si>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</si>
  <si>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</si>
  <si>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</si>
  <si>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</si>
  <si>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</si>
  <si>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</si>
  <si>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</si>
  <si>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</si>
  <si>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</si>
  <si>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</si>
  <si>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</si>
  <si>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</si>
  <si>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</si>
  <si>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</si>
  <si>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</si>
  <si>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</si>
  <si>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</si>
  <si>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</si>
  <si>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</si>
  <si>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</si>
  <si>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</si>
  <si>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</si>
  <si>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</si>
  <si>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</si>
  <si>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</si>
  <si>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</si>
  <si>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</si>
  <si>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</si>
  <si>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</si>
  <si>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</si>
  <si>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</si>
  <si>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</si>
  <si>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</si>
  <si>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</si>
  <si>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</si>
  <si>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</si>
  <si>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</si>
  <si>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</si>
  <si>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</si>
  <si>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</si>
  <si>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</si>
  <si>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</si>
  <si>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</si>
  <si>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</si>
  <si>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</si>
  <si>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</si>
  <si>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</si>
  <si>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</si>
  <si>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</si>
  <si>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</si>
  <si>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</si>
  <si>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</si>
  <si>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</si>
  <si>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</si>
  <si>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</si>
  <si>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</si>
  <si>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</si>
  <si>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</si>
  <si>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</si>
  <si>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</si>
  <si>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</si>
  <si>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</si>
  <si>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</si>
  <si>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</si>
  <si>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</si>
  <si>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</si>
  <si>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</si>
  <si>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</si>
  <si>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</si>
  <si>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</si>
  <si>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</si>
  <si>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</si>
  <si>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</si>
  <si>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</si>
  <si>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</si>
  <si>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</si>
  <si>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</si>
  <si>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</si>
  <si>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</si>
  <si>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</si>
  <si>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</si>
  <si>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</si>
  <si>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</si>
  <si>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</si>
  <si>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</si>
  <si>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</si>
  <si>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</si>
  <si>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</si>
  <si>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</si>
  <si>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</si>
  <si>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</si>
  <si>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</si>
  <si>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</si>
  <si>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</si>
  <si>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</si>
  <si>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</si>
  <si>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</si>
  <si>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</si>
  <si>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</si>
  <si>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</si>
  <si>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</si>
  <si>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</si>
  <si>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</si>
  <si>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</si>
  <si>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</si>
  <si>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</si>
  <si>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</si>
  <si>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</si>
  <si>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</si>
  <si>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</si>
  <si>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</si>
  <si>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</si>
  <si>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</si>
  <si>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</si>
  <si>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</si>
  <si>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</si>
  <si>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</si>
  <si>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</si>
  <si>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</si>
  <si>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</si>
  <si>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</si>
  <si>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</si>
  <si>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</si>
  <si>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</si>
  <si>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</si>
  <si>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</si>
  <si>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</si>
  <si>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</si>
  <si>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</si>
  <si>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</si>
  <si>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</si>
  <si>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</si>
  <si>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</si>
  <si>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</si>
  <si>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</si>
  <si>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</si>
  <si>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</si>
  <si>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</si>
  <si>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</si>
  <si>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</si>
  <si>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</si>
  <si>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</si>
  <si>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</si>
  <si>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</si>
  <si>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</si>
  <si>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</si>
  <si>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</si>
  <si>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</si>
  <si>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</si>
  <si>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</si>
  <si>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</si>
  <si>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</si>
  <si>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</si>
  <si>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</si>
  <si>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</si>
  <si>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</si>
  <si>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</si>
  <si>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</si>
  <si>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</si>
  <si>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</si>
  <si>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</si>
  <si>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</si>
  <si>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</si>
  <si>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</si>
  <si>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</si>
  <si>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</si>
  <si>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</si>
  <si>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</si>
  <si>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</si>
  <si>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</si>
  <si>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</si>
  <si>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</si>
  <si>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</si>
  <si>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</si>
  <si>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</si>
  <si>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</si>
  <si>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</si>
  <si>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</si>
  <si>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</si>
  <si>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</si>
  <si>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</si>
  <si>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</si>
  <si>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</si>
  <si>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</si>
  <si>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</si>
  <si>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</si>
  <si>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</si>
  <si>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</si>
  <si>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</si>
  <si>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</si>
  <si>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</si>
  <si>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</si>
  <si>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</si>
  <si>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</si>
  <si>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</si>
  <si>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</si>
  <si>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</si>
  <si>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</si>
  <si>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</si>
  <si>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</si>
  <si>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</si>
  <si>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</si>
  <si>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</si>
  <si>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</si>
  <si>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</si>
  <si>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</si>
  <si>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</si>
  <si>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</si>
  <si>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</si>
  <si>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</si>
  <si>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</si>
  <si>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</si>
  <si>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</si>
  <si>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</si>
  <si>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</si>
  <si>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</si>
  <si>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</si>
  <si>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</si>
  <si>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</si>
  <si>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</si>
  <si>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</si>
  <si>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</si>
  <si>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</si>
  <si>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</si>
  <si>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</si>
  <si>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</si>
  <si>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</si>
  <si>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</si>
  <si>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</si>
  <si>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</si>
  <si>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</si>
  <si>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</si>
  <si>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</si>
  <si>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</si>
  <si>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</si>
  <si>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</si>
  <si>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</si>
  <si>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</si>
  <si>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</si>
  <si>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</si>
  <si>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</si>
  <si>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</si>
  <si>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</si>
  <si>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</si>
  <si>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</si>
  <si>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</si>
  <si>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</si>
  <si>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</si>
  <si>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</si>
  <si>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</si>
  <si>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</si>
  <si>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</si>
  <si>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</si>
  <si>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</si>
  <si>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</si>
  <si>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</si>
  <si>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</si>
  <si>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</si>
  <si>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</si>
  <si>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</si>
  <si>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</si>
  <si>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</si>
  <si>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</si>
  <si>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</si>
  <si>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</si>
  <si>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</si>
  <si>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</si>
  <si>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</si>
  <si>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</si>
  <si>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</si>
  <si>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</si>
  <si>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</si>
  <si>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</si>
  <si>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</si>
  <si>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</si>
  <si>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</si>
  <si>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</si>
  <si>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</si>
  <si>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</si>
  <si>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</si>
  <si>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</si>
  <si>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</si>
  <si>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</si>
  <si>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</si>
  <si>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</si>
  <si>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</si>
  <si>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</si>
  <si>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</si>
  <si>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</si>
  <si>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</si>
  <si>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</si>
  <si>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</si>
  <si>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</si>
  <si>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</si>
  <si>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</si>
  <si>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</si>
  <si>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</si>
  <si>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</si>
  <si>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</si>
  <si>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</si>
  <si>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</si>
  <si>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</si>
  <si>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</si>
  <si>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</si>
  <si>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</si>
  <si>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</si>
  <si>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</si>
  <si>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</si>
  <si>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</si>
  <si>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</si>
  <si>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</si>
  <si>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</si>
  <si>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</si>
  <si>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</si>
  <si>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</si>
  <si>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</si>
  <si>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</si>
  <si>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</si>
  <si>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</si>
  <si>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</si>
  <si>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</si>
  <si>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</si>
  <si>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</si>
  <si>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</si>
  <si>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</si>
  <si>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</si>
  <si>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</si>
  <si>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</si>
  <si>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</si>
  <si>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</si>
  <si>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</si>
  <si>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</si>
  <si>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</si>
  <si>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</si>
  <si>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</si>
  <si>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</si>
  <si>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</si>
  <si>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</si>
  <si>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</si>
  <si>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</si>
  <si>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</si>
  <si>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</si>
  <si>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</si>
  <si>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</si>
  <si>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</si>
  <si>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</si>
  <si>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</si>
  <si>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</si>
  <si>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</si>
  <si>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</si>
  <si>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</si>
  <si>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</si>
  <si>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</si>
  <si>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</si>
  <si>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</si>
  <si>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</si>
  <si>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</si>
  <si>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</si>
  <si>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</si>
  <si>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</si>
  <si>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</si>
  <si>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</si>
  <si>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</si>
  <si>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</si>
  <si>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</si>
  <si>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</si>
  <si>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</si>
  <si>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</si>
  <si>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</si>
  <si>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</si>
  <si>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</si>
  <si>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</si>
  <si>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</si>
  <si>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</si>
  <si>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</si>
  <si>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</si>
  <si>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</si>
  <si>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</si>
  <si>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</si>
  <si>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</si>
  <si>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</si>
  <si>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</si>
  <si>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</si>
  <si>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</si>
  <si>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</si>
  <si>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</si>
  <si>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</si>
  <si>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</si>
  <si>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</si>
  <si>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</si>
  <si>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</si>
  <si>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</si>
  <si>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</si>
  <si>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</si>
  <si>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</si>
  <si>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</si>
  <si>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</si>
  <si>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</si>
  <si>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</si>
  <si>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</si>
  <si>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</si>
  <si>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</si>
  <si>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</si>
  <si>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</si>
  <si>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</si>
  <si>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</si>
  <si>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</si>
  <si>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</si>
  <si>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</si>
  <si>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</si>
  <si>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</si>
  <si>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</si>
  <si>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</si>
  <si>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</si>
  <si>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</si>
  <si>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</si>
  <si>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</si>
  <si>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</si>
  <si>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</si>
  <si>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</si>
  <si>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</si>
  <si>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</si>
  <si>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</si>
  <si>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</si>
  <si>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</si>
  <si>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</si>
  <si>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</si>
  <si>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</si>
  <si>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</si>
  <si>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</si>
  <si>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</si>
  <si>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</si>
  <si>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</si>
  <si>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</si>
  <si>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</si>
  <si>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</si>
  <si>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</si>
  <si>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</si>
  <si>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</si>
  <si>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</si>
  <si>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</si>
  <si>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</si>
  <si>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</si>
  <si>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</si>
  <si>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</si>
  <si>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</si>
  <si>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</si>
  <si>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</si>
  <si>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</si>
  <si>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</si>
  <si>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</si>
  <si>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</si>
  <si>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</si>
  <si>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</si>
  <si>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</si>
  <si>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</si>
  <si>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</si>
  <si>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</si>
  <si>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</si>
  <si>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</si>
  <si>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</si>
  <si>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</si>
  <si>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</si>
  <si>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</si>
  <si>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</si>
  <si>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</si>
  <si>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</si>
  <si>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</si>
  <si>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</si>
  <si>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</si>
  <si>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</si>
  <si>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</si>
  <si>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</si>
  <si>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</si>
  <si>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</si>
  <si>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</si>
  <si>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</si>
  <si>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</si>
  <si>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</si>
  <si>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</si>
  <si>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</si>
  <si>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</si>
  <si>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</si>
  <si>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</si>
  <si>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</si>
  <si>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</si>
  <si>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</si>
  <si>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</si>
  <si>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</si>
  <si>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</si>
  <si>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</si>
  <si>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</si>
  <si>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</si>
  <si>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</si>
  <si>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</si>
  <si>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</si>
  <si>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</si>
  <si>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</si>
  <si>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</si>
  <si>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</si>
  <si>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</si>
  <si>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</si>
  <si>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</si>
  <si>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</si>
  <si>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</si>
  <si>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</si>
  <si>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</si>
  <si>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</si>
  <si>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</si>
  <si>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</si>
  <si>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</si>
  <si>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</si>
  <si>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</si>
  <si>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</si>
  <si>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</si>
  <si>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</si>
  <si>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</si>
  <si>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</si>
  <si>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</si>
  <si>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</si>
  <si>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</si>
  <si>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</si>
  <si>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</si>
  <si>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</si>
  <si>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</si>
  <si>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</si>
  <si>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</si>
  <si>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</si>
  <si>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</si>
  <si>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</si>
  <si>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</si>
  <si>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</si>
  <si>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</si>
  <si>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</si>
  <si>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</si>
  <si>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</si>
  <si>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</si>
  <si>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</si>
  <si>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</si>
  <si>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</si>
  <si>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</si>
  <si>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</si>
  <si>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</si>
  <si>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</si>
  <si>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</si>
  <si>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</si>
  <si>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</si>
  <si>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</si>
  <si>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</si>
  <si>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</si>
  <si>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</si>
  <si>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</si>
  <si>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</si>
  <si>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</si>
  <si>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</si>
  <si>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</si>
  <si>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</si>
  <si>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</si>
  <si>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</si>
  <si>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</si>
  <si>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</si>
  <si>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</si>
  <si>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</si>
  <si>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</si>
  <si>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</si>
  <si>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</si>
  <si>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</si>
  <si>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</si>
  <si>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</si>
  <si>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</si>
  <si>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</si>
  <si>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</si>
  <si>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</si>
  <si>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</si>
  <si>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</si>
  <si>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</si>
  <si>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</si>
  <si>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</si>
  <si>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</si>
  <si>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</si>
  <si>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</si>
  <si>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</si>
  <si>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</si>
  <si>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</si>
  <si>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</si>
  <si>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</si>
  <si>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</si>
  <si>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</si>
  <si>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</si>
  <si>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</si>
  <si>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</si>
  <si>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</si>
  <si>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</si>
  <si>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</si>
  <si>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</si>
  <si>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</si>
  <si>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</si>
  <si>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</si>
  <si>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</si>
  <si>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</si>
  <si>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</si>
  <si>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</si>
  <si>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</si>
  <si>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</si>
  <si>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</si>
  <si>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</si>
  <si>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</si>
  <si>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</si>
  <si>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</si>
  <si>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</si>
  <si>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</si>
  <si>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</si>
  <si>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</si>
  <si>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</si>
  <si>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</si>
  <si>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</si>
  <si>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</si>
  <si>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</si>
  <si>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</si>
  <si>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</si>
  <si>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</si>
  <si>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</si>
  <si>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</si>
  <si>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</si>
  <si>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</si>
  <si>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</si>
  <si>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</si>
  <si>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</si>
  <si>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</si>
  <si>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</si>
  <si>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</si>
  <si>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</si>
  <si>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</si>
  <si>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</si>
  <si>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</si>
  <si>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</si>
  <si>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</si>
  <si>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</si>
  <si>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</si>
  <si>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</si>
  <si>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</si>
  <si>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</si>
  <si>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</si>
  <si>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</si>
  <si>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</si>
  <si>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</si>
  <si>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</si>
  <si>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</si>
  <si>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</si>
  <si>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</si>
  <si>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</si>
  <si>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</si>
  <si>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</si>
  <si>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</si>
  <si>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</si>
  <si>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</si>
  <si>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</si>
  <si>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</si>
  <si>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</si>
  <si>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</si>
  <si>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</si>
  <si>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</si>
  <si>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</si>
  <si>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</si>
  <si>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</si>
  <si>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</si>
  <si>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</si>
  <si>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</si>
  <si>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</si>
  <si>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</si>
  <si>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</si>
  <si>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</si>
  <si>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</si>
  <si>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</si>
  <si>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</si>
  <si>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</si>
  <si>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</si>
  <si>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</si>
  <si>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</si>
  <si>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</si>
  <si>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</si>
  <si>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</si>
  <si>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</si>
  <si>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</si>
  <si>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</si>
  <si>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</si>
  <si>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</si>
  <si>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</si>
  <si>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</si>
  <si>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</si>
  <si>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</si>
  <si>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</si>
  <si>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</si>
  <si>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</si>
  <si>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</si>
  <si>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</si>
  <si>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</si>
  <si>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</si>
  <si>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</si>
  <si>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</si>
  <si>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</si>
  <si>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</si>
  <si>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</si>
  <si>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</si>
  <si>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</si>
  <si>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</si>
  <si>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</si>
  <si>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</si>
  <si>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</si>
  <si>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</si>
  <si>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</si>
  <si>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</si>
  <si>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</si>
  <si>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</si>
  <si>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</si>
  <si>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</si>
  <si>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</si>
  <si>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</si>
  <si>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</si>
  <si>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</si>
  <si>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</si>
  <si>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</si>
  <si>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</si>
  <si>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</si>
  <si>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</si>
  <si>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</si>
  <si>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</si>
  <si>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</si>
  <si>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</si>
  <si>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</si>
  <si>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</si>
  <si>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</si>
  <si>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</si>
  <si>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</si>
  <si>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</si>
  <si>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</si>
  <si>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</si>
  <si>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</si>
  <si>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</si>
  <si>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</si>
  <si>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</si>
  <si>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</si>
  <si>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</si>
  <si>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</si>
  <si>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</si>
  <si>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</si>
  <si>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</si>
  <si>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</si>
  <si>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</si>
  <si>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</si>
  <si>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</si>
  <si>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</si>
  <si>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</si>
  <si>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</si>
  <si>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</si>
  <si>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</si>
  <si>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</si>
  <si>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</si>
  <si>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</si>
  <si>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</si>
  <si>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</si>
  <si>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</si>
  <si>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</si>
  <si>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</si>
  <si>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</si>
  <si>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</si>
  <si>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</si>
  <si>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</si>
  <si>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</si>
  <si>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</si>
  <si>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</si>
  <si>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</si>
  <si>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</si>
  <si>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</si>
  <si>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</si>
  <si>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</si>
  <si>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</si>
  <si>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</si>
  <si>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</si>
  <si>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</si>
  <si>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</si>
  <si>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</si>
  <si>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</si>
  <si>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</si>
  <si>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</si>
  <si>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</si>
  <si>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</si>
  <si>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</si>
  <si>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</si>
  <si>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</si>
  <si>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</si>
  <si>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</si>
  <si>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</si>
  <si>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</si>
  <si>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</si>
  <si>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</si>
  <si>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</si>
  <si>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</si>
  <si>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</si>
  <si>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</si>
  <si>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</si>
  <si>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</si>
  <si>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</si>
  <si>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</si>
  <si>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</si>
  <si>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</si>
  <si>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</si>
  <si>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</si>
  <si>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</si>
  <si>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</si>
  <si>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</si>
  <si>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</si>
  <si>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</si>
  <si>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</si>
  <si>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</si>
  <si>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</si>
  <si>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</si>
  <si>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</si>
  <si>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</si>
  <si>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</si>
  <si>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</si>
  <si>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</si>
  <si>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</si>
  <si>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</si>
  <si>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</si>
  <si>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</si>
  <si>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</si>
  <si>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</si>
  <si>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</si>
  <si>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</si>
  <si>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</si>
  <si>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</si>
  <si>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</si>
  <si>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</si>
  <si>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</si>
  <si>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</si>
  <si>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</si>
  <si>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</si>
  <si>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</si>
  <si>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</si>
  <si>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</si>
  <si>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</si>
  <si>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</si>
  <si>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</si>
  <si>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</si>
  <si>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</si>
  <si>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</si>
  <si>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</si>
  <si>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</si>
  <si>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</si>
  <si>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</si>
  <si>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</si>
  <si>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</si>
  <si>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</si>
  <si>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</si>
  <si>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</si>
  <si>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</si>
  <si>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</si>
  <si>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</si>
  <si>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</si>
  <si>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</si>
  <si>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</si>
  <si>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</si>
  <si>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</si>
  <si>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</si>
  <si>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</si>
  <si>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</si>
  <si>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</si>
  <si>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</si>
  <si>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</si>
  <si>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</si>
  <si>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</si>
  <si>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</si>
  <si>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</si>
  <si>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</si>
  <si>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</si>
  <si>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</si>
  <si>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</si>
  <si>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</si>
  <si>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</si>
  <si>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</si>
  <si>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</si>
  <si>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</si>
  <si>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</si>
  <si>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</si>
  <si>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</si>
  <si>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</si>
  <si>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</si>
  <si>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</si>
  <si>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</si>
  <si>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</si>
  <si>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</si>
  <si>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</si>
  <si>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</si>
  <si>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</si>
  <si>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</si>
  <si>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</si>
  <si>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</si>
  <si>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</si>
  <si>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</si>
  <si>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</si>
  <si>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</si>
  <si>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</si>
  <si>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</si>
  <si>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</si>
  <si>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</si>
  <si>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</si>
  <si>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</si>
  <si>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</si>
  <si>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</si>
  <si>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</si>
  <si>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</si>
  <si>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</si>
  <si>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</si>
  <si>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</si>
  <si>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</si>
  <si>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</si>
  <si>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</si>
  <si>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</si>
  <si>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</si>
  <si>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</si>
  <si>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</si>
  <si>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</si>
  <si>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</si>
  <si>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</si>
  <si>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</si>
  <si>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</si>
  <si>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</si>
  <si>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</si>
  <si>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</si>
  <si>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</si>
  <si>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</si>
  <si>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</si>
  <si>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</si>
  <si>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</si>
  <si>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</si>
  <si>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</si>
  <si>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</si>
  <si>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</si>
  <si>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</si>
  <si>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</si>
  <si>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</si>
  <si>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</si>
  <si>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</si>
  <si>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</si>
  <si>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</si>
  <si>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</si>
  <si>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</si>
  <si>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</si>
  <si>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</si>
  <si>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</si>
  <si>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</si>
  <si>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</si>
  <si>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</si>
  <si>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</si>
  <si>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</si>
  <si>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</si>
  <si>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</si>
  <si>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</si>
  <si>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</si>
  <si>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</si>
  <si>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</si>
  <si>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</si>
  <si>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</si>
  <si>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</si>
  <si>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</si>
  <si>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</si>
  <si>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</si>
  <si>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</si>
  <si>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</si>
  <si>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</si>
  <si>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</si>
  <si>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</si>
  <si>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</si>
  <si>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</si>
  <si>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</si>
  <si>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</si>
  <si>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</si>
  <si>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</si>
  <si>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</si>
  <si>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</si>
  <si>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</si>
  <si>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</si>
  <si>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</si>
  <si>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</si>
  <si>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</si>
  <si>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</si>
  <si>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</si>
  <si>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</si>
  <si>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</si>
  <si>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</si>
  <si>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</si>
  <si>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</si>
  <si>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</si>
  <si>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</si>
  <si>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</si>
  <si>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</si>
  <si>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</si>
  <si>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</si>
  <si>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</si>
  <si>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</si>
  <si>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</si>
  <si>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</si>
  <si>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</si>
  <si>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</si>
  <si>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</si>
  <si>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</si>
  <si>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</si>
  <si>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</si>
  <si>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</si>
  <si>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</si>
  <si>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</si>
  <si>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</si>
  <si>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</si>
  <si>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</si>
  <si>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</si>
  <si>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</si>
  <si>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</si>
  <si>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</si>
  <si>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</si>
  <si>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</si>
  <si>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</si>
  <si>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</si>
  <si>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</si>
  <si>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</si>
  <si>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</si>
  <si>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</si>
  <si>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</si>
  <si>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</si>
  <si>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</si>
  <si>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</si>
  <si>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</si>
  <si>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</si>
  <si>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</si>
  <si>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</si>
  <si>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</si>
  <si>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</si>
  <si>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</si>
  <si>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</si>
  <si>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</si>
  <si>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</si>
  <si>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</si>
  <si>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</si>
  <si>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</si>
  <si>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</si>
  <si>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</si>
  <si>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</si>
  <si>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</si>
  <si>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</si>
  <si>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</si>
  <si>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</si>
  <si>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</si>
  <si>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</si>
  <si>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</si>
  <si>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</si>
  <si>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</si>
  <si>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</si>
  <si>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</si>
  <si>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</si>
  <si>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</si>
  <si>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</si>
  <si>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</si>
  <si>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</si>
  <si>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</si>
  <si>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</si>
  <si>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</si>
  <si>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</si>
  <si>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</si>
  <si>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</si>
  <si>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</si>
  <si>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</si>
  <si>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</si>
  <si>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</si>
  <si>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</si>
  <si>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</si>
  <si>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</si>
  <si>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</si>
  <si>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</si>
  <si>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</si>
  <si>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</si>
  <si>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</si>
  <si>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</si>
  <si>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</si>
  <si>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</si>
  <si>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</si>
  <si>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</si>
  <si>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</si>
  <si>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</si>
  <si>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</si>
  <si>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</si>
  <si>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</si>
  <si>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</si>
  <si>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</si>
  <si>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</si>
  <si>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</si>
  <si>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</si>
  <si>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</si>
  <si>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</si>
  <si>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</si>
  <si>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</si>
  <si>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</si>
  <si>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</si>
  <si>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</si>
  <si>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</si>
  <si>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</si>
  <si>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</si>
  <si>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</si>
  <si>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</si>
  <si>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</si>
  <si>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</si>
  <si>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</si>
  <si>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</si>
  <si>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</si>
  <si>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</si>
  <si>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</si>
  <si>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</si>
  <si>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</si>
  <si>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</si>
  <si>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</si>
  <si>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</si>
  <si>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</si>
  <si>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</si>
  <si>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</si>
  <si>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</si>
  <si>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</si>
  <si>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</si>
  <si>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</si>
  <si>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</si>
  <si>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</si>
  <si>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</si>
  <si>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</si>
  <si>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</si>
  <si>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</si>
  <si>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</si>
  <si>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</si>
  <si>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</si>
  <si>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</si>
  <si>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</si>
  <si>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</si>
  <si>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</si>
  <si>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</si>
  <si>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</si>
  <si>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</si>
  <si>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</si>
  <si>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</si>
  <si>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</si>
  <si>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</si>
  <si>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</si>
  <si>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</si>
  <si>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</si>
  <si>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</si>
  <si>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</si>
  <si>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</si>
  <si>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</si>
  <si>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</si>
  <si>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</si>
  <si>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</si>
  <si>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</si>
  <si>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</si>
  <si>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</si>
  <si>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</si>
  <si>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</si>
  <si>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</si>
  <si>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</si>
  <si>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</si>
  <si>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</si>
  <si>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</si>
  <si>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</si>
  <si>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</si>
  <si>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</si>
  <si>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</si>
  <si>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</si>
  <si>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</si>
  <si>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</si>
  <si>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</si>
  <si>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</si>
  <si>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</si>
  <si>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</si>
  <si>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</si>
  <si>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</si>
  <si>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</si>
  <si>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</si>
  <si>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</si>
  <si>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</si>
  <si>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</si>
  <si>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</si>
  <si>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</si>
  <si>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</si>
  <si>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</si>
  <si>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</si>
  <si>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</si>
  <si>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</si>
  <si>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</si>
  <si>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</si>
  <si>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</si>
  <si>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</si>
  <si>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</si>
  <si>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</si>
  <si>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</si>
  <si>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</si>
  <si>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</si>
  <si>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</si>
  <si>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</si>
  <si>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</si>
  <si>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</si>
  <si>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</si>
  <si>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</si>
  <si>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</si>
  <si>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</si>
  <si>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</si>
  <si>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</si>
  <si>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</si>
  <si>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</si>
  <si>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</si>
  <si>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</si>
  <si>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</si>
  <si>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</si>
  <si>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</si>
  <si>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</si>
  <si>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</si>
  <si>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</si>
  <si>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</si>
  <si>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</si>
  <si>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</si>
  <si>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</si>
  <si>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</si>
  <si>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</si>
  <si>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</si>
  <si>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</si>
  <si>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</si>
  <si>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</si>
  <si>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</si>
  <si>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</si>
  <si>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</si>
  <si>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</si>
  <si>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</si>
  <si>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</si>
  <si>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</si>
  <si>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</si>
  <si>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</si>
  <si>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</si>
  <si>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</si>
  <si>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</si>
  <si>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</si>
  <si>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</si>
  <si>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</si>
  <si>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</si>
  <si>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</si>
  <si>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</si>
  <si>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</si>
  <si>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</si>
  <si>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</si>
  <si>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</si>
  <si>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</si>
  <si>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</si>
  <si>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</si>
  <si>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</si>
  <si>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</si>
  <si>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</si>
  <si>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</si>
  <si>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</si>
  <si>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</si>
  <si>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</si>
  <si>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</si>
  <si>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</si>
  <si>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</si>
  <si>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</si>
  <si>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</si>
  <si>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</si>
  <si>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</si>
  <si>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</si>
  <si>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</si>
  <si>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</si>
  <si>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</si>
  <si>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</si>
  <si>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</si>
  <si>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</si>
  <si>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</si>
  <si>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</si>
  <si>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</si>
  <si>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</si>
  <si>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</si>
  <si>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</si>
  <si>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</si>
  <si>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</si>
  <si>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</si>
  <si>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</si>
  <si>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</si>
  <si>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</si>
  <si>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</si>
  <si>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</si>
  <si>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</si>
  <si>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</si>
  <si>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</si>
  <si>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</si>
  <si>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</si>
  <si>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</si>
  <si>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</si>
  <si>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</si>
  <si>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</si>
  <si>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</si>
  <si>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</si>
  <si>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</si>
  <si>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</si>
  <si>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</si>
  <si>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</si>
  <si>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</si>
  <si>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</si>
  <si>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</si>
  <si>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</si>
  <si>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</si>
  <si>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</si>
  <si>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</si>
  <si>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</si>
  <si>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</si>
  <si>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</si>
  <si>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</si>
  <si>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</si>
  <si>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</si>
  <si>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</si>
  <si>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</si>
  <si>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</si>
  <si>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</si>
  <si>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</si>
  <si>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</si>
  <si>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</si>
  <si>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</si>
  <si>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</si>
  <si>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</si>
  <si>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</si>
  <si>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</si>
  <si>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</si>
  <si>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</si>
  <si>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</si>
  <si>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</si>
  <si>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</si>
  <si>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</si>
  <si>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</si>
  <si>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</si>
  <si>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</si>
  <si>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</si>
  <si>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</si>
  <si>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</si>
  <si>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</si>
  <si>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</si>
  <si>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</si>
  <si>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</si>
  <si>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</si>
  <si>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</si>
  <si>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</si>
  <si>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</si>
  <si>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</si>
  <si>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</si>
  <si>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</si>
  <si>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</si>
  <si>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</si>
  <si>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</si>
  <si>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</si>
  <si>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</si>
  <si>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</si>
  <si>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</si>
  <si>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</si>
  <si>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</si>
  <si>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</si>
  <si>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</si>
  <si>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</si>
  <si>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</si>
  <si>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</si>
  <si>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</si>
  <si>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</si>
  <si>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</si>
  <si>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</si>
  <si>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</si>
  <si>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</si>
  <si>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</si>
  <si>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</si>
  <si>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</si>
  <si>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</si>
  <si>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</si>
  <si>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</si>
  <si>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</si>
  <si>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</si>
  <si>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</si>
  <si>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</si>
  <si>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</si>
  <si>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</si>
  <si>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</si>
  <si>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</si>
  <si>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</si>
  <si>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</si>
  <si>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</si>
  <si>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</si>
  <si>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</si>
  <si>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</si>
  <si>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</si>
  <si>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</si>
  <si>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</si>
  <si>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</si>
  <si>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</si>
  <si>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</si>
  <si>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</si>
  <si>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</si>
  <si>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</si>
  <si>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</si>
  <si>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</si>
  <si>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</si>
  <si>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</si>
  <si>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</si>
  <si>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</si>
  <si>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</si>
  <si>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</si>
  <si>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</si>
  <si>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</si>
  <si>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</si>
  <si>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</si>
  <si>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</si>
  <si>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</si>
  <si>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</si>
  <si>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</si>
  <si>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</si>
  <si>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</si>
  <si>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</si>
  <si>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</si>
  <si>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</si>
  <si>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</si>
  <si>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</si>
  <si>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</si>
  <si>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</si>
  <si>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</si>
  <si>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</si>
  <si>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</si>
  <si>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</si>
  <si>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</si>
  <si>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</si>
  <si>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</si>
  <si>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</si>
  <si>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</si>
  <si>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</si>
  <si>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</si>
  <si>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</si>
  <si>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</si>
  <si>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</si>
  <si>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</si>
  <si>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</si>
  <si>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</si>
  <si>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</si>
  <si>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</si>
  <si>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</si>
  <si>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</si>
  <si>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</si>
  <si>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</si>
  <si>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</si>
  <si>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</si>
  <si>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</si>
  <si>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</si>
  <si>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</si>
  <si>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</si>
  <si>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</si>
  <si>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</si>
  <si>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</si>
  <si>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</si>
  <si>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</si>
  <si>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</si>
  <si>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</si>
  <si>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</si>
  <si>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</si>
  <si>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</si>
  <si>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</si>
  <si>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</si>
  <si>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</si>
  <si>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</si>
  <si>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</si>
  <si>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</si>
  <si>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</si>
  <si>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</si>
  <si>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</si>
  <si>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</si>
  <si>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</si>
  <si>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</si>
  <si>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</si>
  <si>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</si>
  <si>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</si>
  <si>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</si>
  <si>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</si>
  <si>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</si>
  <si>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</si>
  <si>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</si>
  <si>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</si>
  <si>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</si>
  <si>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</si>
  <si>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</si>
  <si>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</si>
  <si>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</si>
  <si>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</si>
  <si>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</si>
  <si>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</si>
  <si>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</si>
  <si>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</si>
  <si>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</si>
  <si>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</si>
  <si>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</si>
  <si>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</si>
  <si>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</si>
  <si>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</si>
  <si>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</si>
  <si>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</si>
  <si>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</si>
  <si>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</si>
  <si>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</si>
  <si>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</si>
  <si>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</si>
  <si>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</si>
  <si>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</si>
  <si>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</si>
  <si>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</si>
  <si>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</si>
  <si>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</si>
  <si>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</si>
  <si>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</si>
  <si>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</si>
  <si>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</si>
  <si>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</si>
  <si>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</si>
  <si>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</si>
  <si>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</si>
  <si>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</si>
  <si>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</si>
  <si>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</si>
  <si>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</si>
  <si>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</si>
  <si>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</si>
  <si>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</si>
  <si>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</si>
  <si>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</si>
  <si>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</si>
  <si>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</si>
  <si>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</si>
  <si>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</si>
  <si>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</si>
  <si>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</si>
  <si>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</si>
  <si>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</si>
  <si>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</si>
  <si>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</si>
  <si>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</si>
  <si>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</si>
  <si>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</si>
  <si>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</si>
  <si>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</si>
  <si>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</si>
  <si>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</si>
  <si>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</si>
  <si>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</si>
  <si>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</si>
  <si>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</si>
  <si>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</si>
  <si>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</si>
  <si>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</si>
  <si>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</si>
  <si>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</si>
  <si>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</si>
  <si>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</si>
  <si>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</si>
  <si>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</si>
  <si>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</si>
  <si>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</si>
  <si>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</si>
  <si>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</si>
  <si>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</si>
  <si>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</si>
  <si>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</si>
  <si>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</si>
  <si>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</si>
  <si>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</si>
  <si>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</si>
  <si>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</si>
  <si>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</si>
  <si>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</si>
  <si>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</si>
  <si>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</si>
  <si>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</si>
  <si>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</si>
  <si>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</si>
  <si>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</si>
  <si>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</si>
  <si>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</si>
  <si>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</si>
  <si>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</si>
  <si>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</si>
  <si>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</si>
  <si>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</si>
  <si>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</si>
  <si>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</si>
  <si>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</si>
  <si>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</si>
  <si>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</si>
  <si>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</si>
  <si>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</si>
  <si>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</si>
  <si>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</si>
  <si>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</si>
  <si>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</si>
  <si>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</si>
  <si>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</si>
  <si>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</si>
  <si>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</si>
  <si>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</si>
  <si>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</si>
  <si>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</si>
  <si>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</si>
  <si>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</si>
  <si>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</si>
  <si>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</si>
  <si>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</si>
  <si>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</si>
  <si>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</si>
  <si>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</si>
  <si>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</si>
  <si>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</si>
  <si>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</si>
  <si>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</si>
  <si>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</si>
  <si>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</si>
  <si>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</si>
  <si>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</si>
  <si>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</si>
  <si>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</si>
  <si>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</si>
  <si>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</si>
  <si>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</si>
  <si>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</si>
  <si>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</si>
  <si>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</si>
  <si>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</si>
  <si>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</si>
  <si>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</si>
  <si>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</si>
  <si>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</si>
  <si>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</si>
  <si>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</si>
  <si>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</si>
  <si>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</si>
  <si>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</si>
  <si>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</si>
  <si>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</si>
  <si>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</si>
  <si>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</si>
  <si>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</si>
  <si>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</si>
  <si>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</si>
  <si>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</si>
  <si>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</si>
  <si>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</si>
  <si>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</si>
  <si>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</si>
  <si>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</si>
  <si>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</si>
  <si>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</si>
  <si>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</si>
  <si>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</si>
  <si>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</si>
  <si>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</si>
  <si>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</si>
  <si>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</si>
  <si>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</si>
  <si>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</si>
  <si>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</si>
  <si>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</si>
  <si>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</si>
  <si>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</si>
  <si>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</si>
  <si>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</si>
  <si>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</si>
  <si>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</si>
  <si>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</si>
  <si>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</si>
  <si>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</si>
  <si>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</si>
  <si>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</si>
  <si>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</si>
  <si>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</si>
  <si>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</si>
  <si>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</si>
  <si>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</si>
  <si>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</si>
  <si>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</si>
  <si>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</si>
  <si>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</si>
  <si>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</si>
  <si>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</si>
  <si>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</si>
  <si>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</si>
  <si>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</si>
  <si>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</si>
  <si>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</si>
  <si>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</si>
  <si>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</si>
  <si>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</si>
  <si>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</si>
  <si>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</si>
  <si>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</si>
  <si>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</si>
  <si>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</si>
  <si>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</si>
  <si>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</si>
  <si>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</si>
  <si>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</si>
  <si>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</si>
  <si>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</si>
  <si>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</si>
  <si>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</si>
  <si>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</si>
  <si>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</si>
  <si>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</si>
  <si>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</si>
  <si>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</si>
  <si>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</si>
  <si>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</si>
  <si>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</si>
  <si>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</si>
  <si>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</si>
  <si>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</si>
  <si>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</si>
  <si>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</si>
  <si>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</si>
  <si>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</si>
  <si>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</si>
  <si>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</si>
  <si>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</si>
  <si>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</si>
  <si>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</si>
  <si>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</si>
  <si>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</si>
  <si>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</si>
  <si>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</si>
  <si>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</si>
  <si>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</si>
  <si>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</si>
  <si>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</si>
  <si>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</si>
  <si>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</si>
  <si>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</si>
  <si>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</si>
  <si>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</si>
  <si>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</si>
  <si>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</si>
  <si>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</si>
  <si>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</si>
  <si>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</si>
  <si>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</si>
  <si>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</si>
  <si>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</si>
  <si>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</si>
  <si>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</si>
  <si>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</si>
  <si>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</si>
  <si>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</si>
  <si>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</si>
  <si>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</si>
  <si>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</si>
  <si>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</si>
  <si>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</si>
  <si>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</si>
  <si>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</si>
  <si>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</si>
  <si>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</si>
  <si>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</si>
  <si>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</si>
  <si>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</si>
  <si>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</si>
  <si>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</si>
  <si>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</si>
  <si>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</si>
  <si>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</si>
  <si>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</si>
  <si>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</si>
  <si>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</si>
  <si>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</si>
  <si>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</si>
  <si>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</si>
  <si>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</si>
  <si>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</si>
  <si>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</si>
  <si>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</si>
  <si>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</si>
  <si>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</si>
  <si>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</si>
  <si>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</si>
  <si>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</si>
  <si>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</si>
  <si>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</si>
  <si>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</si>
  <si>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</si>
  <si>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</si>
  <si>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</si>
  <si>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</si>
  <si>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</si>
  <si>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</si>
  <si>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</si>
  <si>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</si>
  <si>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</si>
  <si>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</si>
  <si>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</si>
  <si>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</si>
  <si>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</si>
  <si>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</si>
  <si>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</si>
  <si>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</si>
  <si>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</si>
  <si>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</si>
  <si>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</si>
  <si>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</si>
  <si>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</si>
  <si>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</si>
  <si>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</si>
  <si>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</si>
  <si>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</si>
  <si>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</si>
  <si>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</si>
  <si>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</si>
  <si>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</si>
  <si>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</si>
  <si>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</si>
  <si>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</si>
  <si>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</si>
  <si>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</si>
  <si>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</si>
  <si>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</si>
  <si>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</si>
  <si>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</si>
  <si>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</si>
  <si>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</si>
  <si>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</si>
  <si>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</si>
  <si>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</si>
  <si>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</si>
  <si>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</si>
  <si>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</si>
  <si>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</si>
  <si>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</si>
  <si>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</si>
  <si>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</si>
  <si>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</si>
  <si>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</si>
  <si>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</si>
  <si>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</si>
  <si>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</si>
  <si>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</si>
  <si>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</si>
  <si>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</si>
  <si>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</si>
  <si>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</si>
  <si>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</si>
  <si>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</si>
  <si>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</si>
  <si>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</si>
  <si>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</si>
  <si>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</si>
  <si>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</si>
  <si>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</si>
  <si>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</si>
  <si>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</si>
  <si>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</si>
  <si>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</si>
  <si>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</si>
  <si>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</si>
  <si>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</si>
  <si>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</si>
  <si>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</si>
  <si>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</si>
  <si>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</si>
  <si>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</si>
  <si>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</si>
  <si>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</si>
  <si>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</si>
  <si>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</si>
  <si>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</si>
  <si>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</si>
  <si>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</si>
  <si>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</si>
  <si>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</si>
  <si>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</si>
  <si>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</si>
  <si>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</si>
  <si>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</si>
  <si>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</si>
  <si>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</si>
  <si>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</si>
  <si>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</si>
  <si>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</si>
  <si>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</si>
  <si>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</si>
  <si>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</si>
  <si>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</si>
  <si>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</si>
  <si>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</si>
  <si>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</si>
  <si>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</si>
  <si>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</si>
  <si>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</si>
  <si>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</si>
  <si>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</si>
  <si>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</si>
  <si>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</si>
  <si>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</si>
  <si>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</si>
  <si>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</si>
  <si>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</si>
  <si>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</si>
  <si>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</si>
  <si>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</si>
  <si>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</si>
  <si>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</si>
  <si>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</si>
  <si>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</si>
  <si>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</si>
  <si>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</si>
  <si>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</si>
  <si>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</si>
  <si>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</si>
  <si>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</si>
  <si>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</si>
  <si>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</si>
  <si>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</si>
  <si>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</si>
  <si>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</si>
  <si>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</si>
  <si>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</si>
  <si>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</si>
  <si>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</si>
  <si>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</si>
  <si>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</si>
  <si>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</si>
  <si>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</si>
  <si>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</si>
  <si>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</si>
  <si>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</si>
  <si>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</si>
  <si>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</si>
  <si>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</si>
  <si>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</si>
  <si>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</si>
  <si>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</si>
  <si>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</si>
  <si>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</si>
  <si>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</si>
  <si>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</si>
  <si>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</si>
  <si>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</si>
  <si>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</si>
  <si>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</si>
  <si>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</si>
  <si>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</si>
  <si>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</si>
  <si>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</si>
  <si>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</si>
  <si>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</si>
  <si>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</si>
  <si>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</si>
  <si>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</si>
  <si>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</si>
  <si>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</si>
  <si>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</si>
  <si>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</si>
  <si>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</si>
  <si>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</si>
  <si>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</si>
  <si>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</si>
  <si>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</si>
  <si>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</si>
  <si>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</si>
  <si>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</si>
  <si>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</si>
  <si>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</si>
  <si>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</si>
  <si>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</si>
  <si>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</si>
  <si>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</si>
  <si>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</si>
  <si>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</si>
  <si>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</si>
  <si>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</si>
  <si>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</si>
  <si>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</si>
  <si>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</si>
  <si>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</si>
  <si>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</si>
  <si>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</si>
  <si>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</si>
  <si>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</si>
  <si>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</si>
  <si>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</si>
  <si>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</si>
  <si>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</si>
  <si>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</si>
  <si>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</si>
  <si>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</si>
  <si>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</si>
  <si>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</si>
  <si>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</si>
  <si>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</si>
  <si>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</si>
  <si>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</si>
  <si>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</si>
  <si>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</si>
  <si>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</si>
  <si>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</si>
  <si>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</si>
  <si>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</si>
  <si>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</si>
  <si>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</si>
  <si>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</si>
  <si>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</si>
  <si>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</si>
  <si>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</si>
  <si>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</si>
  <si>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</si>
  <si>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</si>
  <si>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</si>
  <si>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</si>
  <si>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</si>
  <si>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</si>
  <si>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</si>
  <si>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</si>
  <si>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</si>
  <si>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</si>
  <si>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</si>
  <si>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</si>
  <si>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</si>
  <si>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</si>
  <si>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</si>
  <si>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</si>
  <si>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</si>
  <si>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</si>
  <si>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</si>
  <si>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</si>
  <si>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</si>
  <si>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</si>
  <si>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</si>
  <si>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</si>
  <si>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</si>
  <si>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</si>
  <si>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</si>
  <si>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</si>
  <si>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</si>
  <si>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</si>
  <si>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</si>
  <si>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</si>
  <si>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</si>
  <si>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</si>
  <si>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</si>
  <si>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</si>
  <si>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</si>
  <si>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</si>
  <si>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</si>
  <si>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</si>
  <si>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</si>
  <si>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</si>
  <si>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</si>
  <si>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</si>
  <si>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</si>
  <si>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</si>
  <si>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</si>
  <si>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</si>
  <si>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</si>
  <si>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</si>
  <si>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</si>
  <si>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</si>
  <si>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</si>
  <si>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</si>
  <si>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</si>
  <si>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</si>
  <si>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</si>
  <si>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</si>
  <si>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</si>
  <si>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</si>
  <si>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</si>
  <si>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</si>
  <si>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</si>
  <si>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</si>
  <si>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</si>
  <si>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</si>
  <si>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</si>
  <si>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</si>
  <si>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</si>
  <si>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</si>
  <si>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</si>
  <si>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</si>
  <si>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</si>
  <si>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</si>
  <si>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</si>
  <si>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</si>
  <si>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</si>
  <si>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</si>
  <si>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</si>
  <si>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</si>
  <si>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</si>
  <si>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</si>
  <si>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</si>
  <si>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</si>
  <si>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</si>
  <si>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</si>
  <si>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</si>
  <si>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</si>
  <si>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</si>
  <si>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</si>
  <si>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</si>
  <si>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</si>
  <si>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</si>
  <si>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</si>
  <si>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</si>
  <si>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</si>
  <si>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</si>
  <si>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</si>
  <si>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</si>
  <si>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</si>
  <si>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</si>
  <si>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</si>
  <si>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</si>
  <si>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</si>
  <si>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</si>
  <si>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</si>
  <si>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</si>
  <si>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</si>
  <si>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</si>
  <si>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</si>
  <si>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</si>
  <si>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</si>
  <si>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</si>
  <si>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</si>
  <si>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</si>
  <si>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</si>
  <si>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</si>
  <si>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</si>
  <si>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</si>
  <si>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</si>
  <si>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</si>
  <si>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</si>
  <si>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</si>
  <si>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</si>
  <si>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</si>
  <si>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</si>
  <si>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</si>
  <si>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</si>
  <si>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</si>
  <si>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</si>
  <si>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</si>
  <si>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</si>
  <si>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</si>
  <si>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</si>
  <si>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</si>
  <si>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</si>
  <si>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</si>
  <si>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</si>
  <si>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</si>
  <si>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</si>
  <si>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</si>
  <si>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</si>
  <si>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</si>
  <si>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</si>
  <si>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</si>
  <si>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</si>
  <si>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</si>
  <si>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</si>
  <si>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</si>
  <si>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</si>
  <si>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</si>
  <si>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</si>
  <si>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</si>
  <si>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</si>
  <si>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</si>
  <si>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</si>
  <si>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</si>
  <si>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</si>
  <si>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</si>
  <si>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</si>
  <si>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</si>
  <si>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</si>
  <si>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</si>
  <si>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</si>
  <si>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</si>
  <si>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</si>
  <si>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</si>
  <si>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</si>
  <si>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</si>
  <si>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</si>
  <si>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</si>
  <si>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</si>
  <si>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</si>
  <si>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</si>
  <si>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</si>
  <si>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</si>
  <si>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</si>
  <si>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</si>
  <si>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</si>
  <si>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</si>
  <si>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</si>
  <si>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</si>
  <si>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</si>
  <si>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</si>
  <si>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</si>
  <si>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</si>
  <si>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</si>
  <si>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</si>
  <si>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</si>
  <si>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</si>
  <si>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</si>
  <si>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</si>
  <si>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</si>
  <si>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</si>
  <si>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</si>
  <si>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</si>
  <si>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</si>
  <si>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</si>
  <si>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</si>
  <si>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</si>
  <si>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</si>
  <si>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</si>
  <si>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</si>
  <si>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</si>
  <si>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</si>
  <si>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</si>
  <si>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</si>
  <si>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</si>
  <si>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</si>
  <si>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</si>
  <si>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</si>
  <si>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</si>
  <si>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</si>
  <si>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</si>
  <si>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</si>
  <si>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</si>
  <si>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</si>
  <si>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</si>
  <si>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</si>
  <si>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</si>
  <si>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</si>
  <si>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</si>
  <si>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</si>
  <si>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</si>
  <si>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</si>
  <si>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</si>
  <si>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</si>
  <si>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</si>
  <si>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</si>
  <si>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</si>
  <si>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</si>
  <si>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</si>
  <si>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</si>
  <si>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</si>
  <si>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</si>
  <si>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</si>
  <si>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</si>
  <si>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</si>
  <si>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</si>
  <si>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</si>
  <si>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</si>
  <si>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</si>
  <si>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</si>
  <si>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</si>
  <si>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</si>
  <si>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</si>
  <si>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</si>
  <si>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</si>
  <si>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</si>
  <si>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</si>
  <si>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</si>
  <si>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</si>
  <si>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</si>
  <si>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</si>
  <si>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</si>
  <si>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</si>
  <si>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</si>
  <si>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</si>
  <si>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</si>
  <si>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</si>
  <si>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</si>
  <si>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</si>
  <si>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</si>
  <si>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</si>
  <si>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</si>
  <si>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</si>
  <si>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</si>
  <si>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</si>
  <si>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</si>
  <si>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</si>
  <si>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</si>
  <si>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</si>
  <si>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</si>
  <si>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</si>
  <si>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</si>
  <si>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</si>
  <si>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</si>
  <si>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</si>
  <si>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</si>
  <si>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</si>
  <si>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</si>
  <si>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</si>
  <si>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</si>
  <si>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</si>
  <si>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</si>
  <si>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</si>
  <si>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</si>
  <si>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</si>
  <si>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</si>
  <si>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</si>
  <si>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</si>
  <si>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</si>
  <si>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</si>
  <si>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</si>
  <si>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</si>
  <si>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</si>
  <si>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</si>
  <si>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</si>
  <si>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</si>
  <si>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</si>
  <si>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</si>
  <si>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</si>
  <si>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</si>
  <si>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</si>
  <si>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</si>
  <si>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</si>
  <si>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</si>
  <si>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</si>
  <si>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</si>
  <si>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</si>
  <si>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</si>
  <si>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</si>
  <si>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</si>
  <si>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</si>
  <si>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</si>
  <si>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</si>
  <si>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</si>
  <si>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</si>
  <si>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</si>
  <si>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</si>
  <si>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</si>
  <si>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</si>
  <si>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</si>
  <si>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</si>
  <si>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</si>
  <si>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</si>
  <si>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</si>
  <si>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</si>
  <si>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</si>
  <si>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</si>
  <si>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</si>
  <si>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</si>
  <si>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</si>
  <si>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</si>
  <si>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</si>
  <si>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</si>
  <si>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</si>
  <si>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</si>
  <si>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</si>
  <si>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</si>
  <si>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</si>
  <si>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</si>
  <si>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</si>
  <si>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</si>
  <si>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</si>
  <si>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</si>
  <si>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</si>
  <si>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</si>
  <si>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</si>
  <si>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</si>
  <si>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</si>
  <si>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</si>
  <si>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</si>
  <si>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</si>
  <si>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</si>
  <si>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</si>
  <si>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</si>
  <si>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</si>
  <si>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</si>
  <si>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</si>
  <si>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</si>
  <si>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</si>
  <si>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</si>
  <si>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</si>
  <si>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</si>
  <si>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</si>
  <si>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</si>
  <si>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</si>
  <si>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</si>
  <si>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</si>
  <si>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</si>
  <si>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</si>
  <si>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</si>
  <si>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</si>
  <si>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</si>
  <si>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</si>
  <si>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</si>
  <si>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</si>
  <si>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</si>
  <si>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</si>
  <si>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</si>
  <si>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</si>
  <si>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</si>
  <si>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</si>
  <si>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</si>
  <si>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</si>
  <si>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</si>
  <si>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</si>
  <si>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</si>
  <si>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</si>
  <si>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</si>
  <si>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</si>
  <si>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</si>
  <si>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</si>
  <si>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</si>
  <si>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</si>
  <si>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</si>
  <si>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</si>
  <si>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</si>
  <si>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</si>
  <si>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</si>
  <si>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</si>
  <si>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</si>
  <si>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</si>
  <si>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</si>
  <si>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</si>
  <si>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</si>
  <si>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</si>
  <si>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</si>
  <si>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</si>
  <si>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</si>
  <si>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</si>
  <si>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</si>
  <si>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</si>
  <si>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</si>
  <si>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</si>
  <si>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</si>
  <si>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</si>
  <si>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</si>
  <si>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</si>
  <si>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</si>
  <si>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</si>
  <si>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</si>
  <si>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</si>
  <si>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</si>
  <si>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</si>
  <si>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</si>
  <si>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</si>
  <si>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</si>
  <si>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</si>
  <si>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</si>
  <si>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</si>
  <si>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</si>
  <si>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</si>
  <si>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</si>
  <si>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</si>
  <si>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</si>
  <si>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</si>
  <si>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</si>
  <si>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</si>
  <si>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</si>
  <si>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</si>
  <si>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</si>
  <si>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</si>
  <si>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</si>
  <si>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</si>
  <si>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</si>
  <si>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</si>
  <si>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</si>
  <si>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</si>
  <si>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</si>
  <si>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</si>
  <si>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</si>
  <si>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</si>
  <si>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</si>
  <si>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</si>
  <si>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</si>
  <si>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</si>
  <si>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</si>
  <si>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</si>
  <si>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</si>
  <si>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</si>
  <si>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</si>
  <si>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</si>
  <si>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</si>
  <si>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</si>
  <si>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</si>
  <si>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</si>
  <si>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</si>
  <si>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</si>
  <si>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</si>
  <si>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</si>
  <si>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</si>
  <si>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</si>
  <si>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</si>
  <si>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</si>
  <si>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</si>
  <si>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</si>
  <si>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</si>
  <si>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</si>
  <si>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</si>
  <si>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</si>
  <si>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</si>
  <si>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</si>
  <si>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</si>
  <si>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</si>
  <si>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</si>
  <si>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</si>
  <si>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</si>
  <si>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</si>
  <si>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</si>
  <si>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</si>
  <si>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</si>
  <si>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</si>
  <si>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</si>
  <si>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</si>
  <si>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</si>
  <si>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</si>
  <si>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</si>
  <si>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</si>
  <si>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</si>
  <si>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</si>
  <si>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</si>
  <si>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</si>
  <si>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</si>
  <si>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</si>
  <si>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</si>
  <si>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</si>
  <si>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</si>
  <si>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</si>
  <si>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</si>
  <si>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</si>
  <si>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</si>
  <si>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</si>
  <si>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</si>
  <si>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</si>
  <si>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</si>
  <si>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</si>
  <si>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</si>
  <si>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</si>
  <si>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</si>
  <si>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</si>
  <si>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</si>
  <si>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</si>
  <si>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</si>
  <si>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</si>
  <si>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</si>
  <si>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</si>
  <si>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</si>
  <si>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</si>
  <si>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</si>
  <si>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</si>
  <si>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</si>
  <si>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</si>
  <si>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</si>
  <si>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</si>
  <si>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</si>
  <si>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</si>
  <si>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</si>
  <si>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</si>
  <si>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</si>
  <si>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</si>
  <si>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</si>
  <si>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</si>
  <si>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</si>
  <si>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</si>
  <si>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</si>
  <si>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</si>
  <si>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</si>
  <si>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</si>
  <si>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</si>
  <si>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</si>
  <si>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</si>
  <si>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</si>
  <si>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</si>
  <si>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</si>
  <si>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</si>
  <si>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</si>
  <si>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</si>
  <si>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</si>
  <si>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</si>
  <si>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</si>
  <si>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</si>
  <si>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</si>
  <si>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</si>
  <si>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</si>
  <si>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</si>
  <si>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</si>
  <si>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</si>
  <si>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</si>
  <si>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</si>
  <si>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</si>
  <si>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</si>
  <si>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</si>
  <si>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</si>
  <si>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</si>
  <si>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</si>
  <si>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</si>
  <si>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</si>
  <si>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</si>
  <si>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</si>
  <si>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</si>
  <si>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</si>
  <si>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</si>
  <si>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</si>
  <si>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</si>
  <si>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</si>
  <si>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</si>
  <si>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</si>
  <si>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</si>
  <si>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</si>
  <si>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</si>
  <si>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</si>
  <si>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</si>
  <si>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</si>
  <si>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</si>
  <si>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</si>
  <si>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</si>
  <si>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</si>
  <si>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</si>
  <si>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</si>
  <si>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</si>
  <si>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</si>
  <si>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</si>
  <si>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</si>
  <si>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</si>
  <si>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</si>
  <si>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</si>
  <si>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</si>
  <si>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</si>
  <si>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</si>
  <si>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</si>
  <si>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</si>
  <si>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</si>
  <si>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</si>
  <si>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</si>
  <si>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</si>
  <si>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</si>
  <si>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</si>
  <si>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</si>
  <si>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</si>
  <si>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</si>
  <si>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</si>
  <si>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</si>
  <si>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</si>
  <si>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</si>
  <si>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</si>
  <si>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</si>
  <si>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</si>
  <si>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</si>
  <si>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</si>
  <si>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</si>
  <si>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</si>
  <si>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</si>
  <si>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</si>
  <si>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</si>
  <si>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</si>
  <si>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</si>
  <si>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</si>
  <si>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</si>
  <si>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</si>
  <si>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</si>
  <si>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</si>
  <si>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</si>
  <si>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</si>
  <si>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</si>
  <si>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</si>
  <si>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</si>
  <si>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</si>
  <si>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</si>
  <si>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</si>
  <si>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</si>
  <si>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</si>
  <si>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</si>
  <si>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</si>
  <si>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</si>
  <si>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</si>
  <si>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</si>
  <si>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</si>
  <si>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</si>
  <si>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</si>
  <si>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</si>
  <si>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</si>
  <si>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</si>
  <si>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</si>
  <si>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</si>
  <si>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</si>
  <si>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</si>
  <si>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</si>
  <si>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</si>
  <si>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</si>
  <si>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</si>
  <si>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</si>
  <si>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</si>
  <si>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</si>
  <si>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</si>
  <si>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</si>
  <si>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</si>
  <si>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</si>
  <si>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</si>
  <si>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</si>
  <si>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</si>
  <si>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</si>
  <si>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</si>
  <si>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</si>
  <si>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</si>
  <si>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</si>
  <si>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</si>
  <si>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</si>
  <si>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</si>
  <si>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</si>
  <si>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</si>
  <si>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</si>
  <si>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</si>
  <si>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</si>
  <si>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</si>
  <si>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</si>
  <si>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</si>
  <si>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</si>
  <si>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</si>
  <si>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</si>
  <si>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</si>
  <si>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</si>
  <si>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</si>
  <si>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</si>
  <si>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</si>
  <si>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</si>
  <si>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</si>
  <si>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</si>
  <si>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</si>
  <si>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</si>
  <si>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</si>
  <si>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</si>
  <si>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</si>
  <si>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</si>
  <si>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</si>
  <si>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</si>
  <si>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</si>
  <si>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</si>
  <si>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</si>
  <si>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</si>
  <si>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</si>
  <si>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</si>
  <si>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</si>
  <si>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</si>
  <si>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</si>
  <si>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</si>
  <si>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</si>
  <si>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</si>
  <si>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</si>
  <si>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</si>
  <si>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</si>
  <si>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</si>
  <si>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</si>
  <si>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</si>
  <si>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</si>
  <si>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</si>
  <si>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</si>
  <si>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</si>
  <si>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</si>
  <si>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</si>
  <si>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</si>
  <si>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</si>
  <si>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</si>
  <si>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</si>
  <si>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</si>
  <si>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</si>
  <si>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</si>
  <si>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</si>
  <si>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</si>
  <si>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</si>
  <si>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</si>
  <si>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</si>
  <si>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</si>
  <si>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</si>
  <si>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</si>
  <si>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</si>
  <si>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</si>
  <si>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</si>
  <si>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</si>
  <si>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</si>
  <si>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</si>
  <si>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</si>
  <si>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</si>
  <si>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</si>
  <si>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</si>
  <si>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</si>
  <si>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</si>
  <si>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</si>
  <si>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</si>
  <si>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</si>
  <si>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</si>
  <si>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</si>
  <si>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</si>
  <si>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</si>
  <si>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</si>
  <si>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</si>
  <si>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</si>
  <si>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</si>
  <si>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</si>
  <si>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</si>
  <si>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</si>
  <si>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</si>
  <si>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</si>
  <si>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</si>
  <si>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</si>
  <si>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</si>
  <si>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</si>
  <si>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</si>
  <si>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</si>
  <si>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</si>
  <si>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</si>
  <si>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</si>
  <si>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</si>
  <si>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</si>
  <si>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</si>
  <si>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</si>
  <si>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</si>
  <si>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</si>
  <si>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</si>
  <si>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</si>
  <si>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</si>
  <si>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</si>
  <si>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</si>
  <si>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</si>
  <si>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</si>
  <si>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</si>
  <si>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</si>
  <si>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</si>
  <si>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</si>
  <si>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</si>
  <si>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</si>
  <si>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</si>
  <si>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</si>
  <si>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</si>
  <si>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</si>
  <si>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</si>
  <si>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</si>
  <si>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</si>
  <si>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</si>
  <si>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</si>
  <si>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</si>
  <si>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</si>
  <si>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</si>
  <si>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</si>
  <si>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</si>
  <si>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</si>
  <si>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</si>
  <si>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</si>
  <si>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</si>
  <si>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</si>
  <si>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</si>
  <si>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</si>
  <si>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</si>
  <si>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</si>
  <si>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</si>
  <si>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</si>
  <si>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</si>
  <si>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</si>
  <si>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</si>
  <si>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</si>
  <si>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</si>
  <si>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</si>
  <si>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</si>
  <si>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</si>
  <si>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</si>
  <si>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</si>
  <si>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</si>
  <si>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</si>
  <si>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</si>
  <si>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</si>
  <si>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</si>
  <si>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</si>
  <si>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</si>
  <si>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</si>
  <si>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</si>
  <si>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</si>
  <si>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</si>
  <si>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</si>
  <si>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</si>
  <si>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</si>
  <si>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</si>
  <si>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</si>
  <si>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</si>
  <si>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</si>
  <si>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</si>
  <si>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</si>
  <si>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</si>
  <si>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</si>
  <si>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</si>
  <si>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</si>
  <si>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</si>
  <si>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</si>
  <si>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</si>
  <si>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</si>
  <si>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</si>
  <si>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</si>
  <si>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</si>
  <si>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</si>
  <si>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</si>
  <si>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</si>
  <si>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</si>
  <si>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</si>
  <si>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</si>
  <si>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</si>
  <si>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</si>
  <si>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</si>
  <si>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</si>
  <si>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</si>
  <si>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</si>
  <si>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</si>
  <si>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</si>
  <si>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</si>
  <si>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</si>
  <si>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</si>
  <si>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</si>
  <si>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</si>
  <si>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</si>
  <si>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</si>
  <si>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</si>
  <si>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</si>
  <si>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</si>
  <si>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</si>
  <si>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</si>
  <si>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</si>
  <si>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</si>
  <si>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</si>
  <si>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</si>
  <si>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</si>
  <si>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</si>
  <si>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</si>
  <si>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</si>
  <si>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</si>
  <si>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</si>
  <si>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</si>
  <si>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</si>
  <si>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</si>
  <si>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</si>
  <si>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</si>
  <si>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</si>
  <si>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</si>
  <si>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</si>
  <si>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</si>
  <si>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</si>
  <si>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</si>
  <si>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</si>
  <si>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</si>
  <si>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</si>
  <si>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</si>
  <si>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</si>
  <si>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</si>
  <si>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</si>
  <si>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</si>
  <si>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</si>
  <si>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</si>
  <si>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</si>
  <si>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</si>
  <si>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</si>
  <si>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</si>
  <si>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</si>
  <si>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</si>
  <si>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</si>
  <si>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</si>
  <si>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</si>
  <si>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</si>
  <si>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</si>
  <si>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</si>
  <si>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</si>
  <si>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</si>
  <si>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</si>
  <si>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</si>
  <si>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</si>
  <si>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</si>
  <si>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</si>
  <si>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</si>
  <si>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</si>
  <si>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</si>
  <si>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</si>
  <si>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</si>
  <si>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</si>
  <si>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</si>
  <si>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</si>
  <si>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</si>
  <si>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</si>
  <si>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</si>
  <si>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</si>
  <si>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</si>
  <si>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</si>
  <si>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</si>
  <si>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</si>
  <si>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</si>
  <si>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</si>
  <si>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</si>
  <si>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</si>
  <si>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</si>
  <si>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</si>
  <si>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</si>
  <si>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</si>
  <si>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</si>
  <si>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</si>
  <si>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</si>
  <si>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</si>
  <si>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</si>
  <si>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</si>
  <si>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</si>
  <si>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</si>
  <si>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</si>
  <si>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</si>
  <si>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</si>
  <si>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</si>
  <si>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</si>
  <si>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</si>
  <si>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</si>
  <si>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</si>
  <si>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</si>
  <si>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</si>
  <si>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</si>
  <si>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</si>
  <si>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</si>
  <si>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</si>
  <si>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</si>
  <si>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</si>
  <si>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</si>
  <si>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</si>
  <si>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</si>
  <si>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</si>
  <si>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</si>
  <si>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</si>
  <si>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</si>
  <si>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</si>
  <si>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</si>
  <si>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</si>
  <si>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</si>
  <si>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</si>
  <si>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</si>
  <si>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</si>
  <si>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</si>
  <si>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</si>
  <si>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</si>
  <si>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</si>
  <si>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</si>
  <si>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</si>
  <si>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</si>
  <si>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</si>
  <si>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</si>
  <si>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</si>
  <si>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</si>
  <si>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</si>
  <si>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</si>
  <si>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</si>
  <si>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</si>
  <si>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</si>
  <si>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</si>
  <si>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</si>
  <si>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</si>
  <si>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</si>
  <si>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</si>
  <si>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</si>
  <si>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</si>
  <si>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</si>
  <si>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</si>
  <si>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</si>
  <si>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</si>
  <si>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</si>
  <si>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</si>
  <si>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</si>
  <si>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</si>
  <si>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</si>
  <si>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</si>
  <si>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</si>
  <si>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</si>
  <si>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</si>
  <si>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</si>
  <si>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</si>
  <si>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</si>
  <si>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</si>
  <si>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</si>
  <si>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</si>
  <si>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</si>
  <si>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</si>
  <si>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</si>
  <si>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</si>
  <si>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</si>
  <si>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</si>
  <si>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</si>
  <si>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</si>
  <si>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</si>
  <si>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</si>
  <si>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</si>
  <si>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</si>
  <si>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</si>
  <si>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</si>
  <si>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</si>
  <si>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</si>
  <si>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</si>
  <si>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</si>
  <si>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</si>
  <si>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</si>
  <si>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</si>
  <si>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</si>
  <si>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</si>
  <si>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</si>
  <si>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</si>
  <si>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</si>
  <si>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</si>
  <si>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</si>
  <si>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</si>
  <si>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</si>
  <si>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</si>
  <si>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</si>
  <si>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</si>
  <si>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</si>
  <si>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</si>
  <si>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</si>
  <si>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</si>
  <si>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</si>
  <si>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</si>
  <si>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</si>
  <si>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</si>
  <si>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</si>
  <si>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</si>
  <si>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</si>
  <si>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</si>
  <si>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</si>
  <si>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</si>
  <si>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</si>
  <si>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</si>
  <si>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</si>
  <si>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</si>
  <si>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</si>
  <si>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</si>
  <si>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</si>
  <si>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</si>
  <si>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</si>
  <si>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</si>
  <si>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</si>
  <si>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</si>
  <si>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</si>
  <si>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</si>
  <si>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</si>
  <si>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</si>
  <si>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</si>
  <si>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</si>
  <si>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</si>
  <si>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</si>
  <si>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</si>
  <si>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</si>
  <si>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</si>
  <si>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</si>
  <si>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</si>
  <si>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</si>
  <si>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</si>
  <si>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</si>
  <si>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</si>
  <si>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</si>
  <si>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</si>
  <si>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</si>
  <si>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</si>
  <si>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</si>
  <si>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</si>
  <si>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</si>
  <si>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</si>
  <si>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</si>
  <si>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</si>
  <si>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</si>
  <si>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</si>
  <si>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</si>
  <si>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</si>
  <si>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</si>
  <si>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</si>
  <si>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</si>
  <si>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</si>
  <si>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</si>
  <si>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</si>
  <si>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</si>
  <si>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</si>
  <si>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</si>
  <si>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</si>
  <si>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</si>
  <si>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</si>
  <si>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</si>
  <si>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</si>
  <si>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</si>
  <si>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</si>
  <si>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</si>
  <si>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</si>
  <si>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</si>
  <si>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</si>
  <si>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</si>
  <si>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</si>
  <si>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</si>
  <si>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</si>
  <si>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</si>
  <si>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</si>
  <si>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</si>
  <si>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</si>
  <si>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</si>
  <si>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</si>
  <si>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</si>
  <si>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</si>
  <si>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</si>
  <si>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</si>
  <si>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</si>
  <si>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</si>
  <si>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</si>
  <si>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</si>
  <si>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</si>
  <si>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</si>
  <si>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</si>
  <si>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</si>
  <si>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</si>
  <si>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</si>
  <si>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</si>
  <si>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</si>
  <si>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</si>
  <si>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</si>
  <si>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</si>
  <si>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</si>
  <si>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</si>
  <si>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</si>
  <si>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</si>
  <si>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</si>
  <si>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</si>
  <si>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</si>
  <si>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</si>
  <si>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</si>
  <si>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</si>
  <si>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</si>
  <si>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</si>
  <si>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</si>
  <si>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</si>
  <si>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</si>
  <si>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</si>
  <si>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</si>
  <si>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</si>
  <si>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</si>
  <si>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</si>
  <si>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</si>
  <si>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</si>
  <si>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</si>
  <si>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</si>
  <si>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</si>
  <si>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</si>
  <si>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</si>
  <si>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</si>
  <si>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</si>
  <si>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</si>
  <si>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</si>
  <si>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</si>
  <si>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</si>
  <si>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</si>
  <si>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</si>
  <si>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</si>
  <si>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</si>
  <si>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</si>
  <si>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</si>
  <si>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</si>
  <si>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</si>
  <si>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</si>
  <si>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</si>
  <si>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</si>
  <si>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</si>
  <si>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</si>
  <si>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</si>
  <si>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</si>
  <si>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</si>
  <si>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</si>
  <si>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</si>
  <si>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</si>
  <si>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</si>
  <si>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</si>
  <si>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</si>
  <si>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</si>
  <si>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</si>
  <si>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</si>
  <si>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</si>
  <si>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</si>
  <si>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</si>
  <si>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</si>
  <si>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</si>
  <si>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</si>
  <si>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</si>
  <si>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</si>
  <si>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</si>
  <si>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</si>
  <si>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</si>
  <si>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</si>
  <si>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</si>
  <si>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</si>
  <si>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</si>
  <si>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</si>
  <si>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</si>
  <si>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</si>
  <si>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</si>
  <si>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</si>
  <si>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</si>
  <si>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</si>
  <si>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</si>
  <si>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</si>
  <si>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</si>
  <si>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</si>
  <si>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</si>
  <si>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</si>
  <si>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</si>
  <si>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</si>
  <si>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</si>
  <si>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</si>
  <si>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</si>
  <si>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</si>
  <si>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</si>
  <si>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</si>
  <si>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</si>
  <si>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</si>
  <si>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</si>
  <si>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</si>
  <si>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</si>
  <si>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</si>
  <si>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</si>
  <si>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</si>
  <si>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</si>
  <si>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</si>
  <si>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</si>
  <si>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</si>
  <si>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</si>
  <si>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</si>
  <si>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</si>
  <si>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</si>
  <si>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</si>
  <si>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</si>
  <si>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</si>
  <si>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</si>
  <si>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</si>
  <si>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</si>
  <si>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</si>
  <si>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</si>
  <si>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</si>
  <si>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</si>
  <si>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</si>
  <si>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</si>
  <si>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</si>
  <si>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</si>
  <si>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</si>
  <si>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</si>
  <si>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</si>
  <si>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</si>
  <si>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</si>
  <si>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</si>
  <si>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</si>
  <si>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</si>
  <si>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</si>
  <si>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</si>
  <si>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</si>
  <si>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</si>
  <si>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</si>
  <si>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</si>
  <si>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</si>
  <si>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</si>
  <si>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</si>
  <si>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</si>
  <si>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</si>
  <si>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</si>
  <si>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</si>
  <si>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</si>
  <si>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</si>
  <si>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</si>
  <si>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</si>
  <si>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</si>
  <si>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</si>
  <si>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</si>
  <si>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</si>
  <si>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</si>
  <si>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</si>
  <si>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</si>
  <si>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</si>
  <si>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</si>
  <si>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</si>
  <si>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</si>
  <si>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</si>
  <si>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</si>
  <si>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</si>
  <si>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</si>
  <si>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</si>
  <si>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</si>
  <si>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</si>
  <si>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</si>
  <si>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</si>
  <si>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</si>
  <si>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</si>
  <si>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</si>
  <si>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</si>
  <si>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</si>
  <si>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</si>
  <si>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</si>
  <si>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</si>
  <si>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</si>
  <si>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</si>
  <si>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</si>
  <si>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</si>
  <si>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</si>
  <si>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</si>
  <si>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</si>
  <si>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</si>
  <si>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</si>
  <si>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</si>
  <si>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</si>
  <si>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</si>
  <si>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</si>
  <si>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</si>
  <si>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</si>
  <si>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</si>
  <si>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</si>
  <si>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</si>
  <si>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</si>
  <si>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</si>
  <si>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</si>
  <si>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</si>
  <si>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</si>
  <si>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</si>
  <si>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</si>
  <si>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</si>
  <si>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</si>
  <si>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</si>
  <si>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</si>
  <si>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</si>
  <si>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</si>
  <si>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</si>
  <si>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</si>
  <si>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</si>
  <si>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</si>
  <si>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</si>
  <si>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</si>
  <si>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</si>
  <si>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</si>
  <si>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</si>
  <si>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</si>
  <si>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</si>
  <si>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</si>
  <si>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</si>
  <si>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</si>
  <si>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</si>
  <si>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</si>
  <si>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</si>
  <si>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</si>
  <si>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</si>
  <si>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</si>
  <si>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</si>
  <si>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</si>
  <si>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</si>
  <si>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</si>
  <si>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</si>
  <si>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</si>
  <si>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</si>
  <si>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</si>
  <si>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</si>
  <si>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</si>
  <si>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</si>
  <si>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</si>
  <si>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</si>
  <si>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</si>
  <si>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</si>
  <si>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</si>
  <si>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</si>
  <si>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</si>
  <si>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</si>
  <si>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</si>
  <si>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</si>
  <si>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</si>
  <si>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</si>
  <si>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</si>
  <si>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</si>
  <si>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</si>
  <si>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</si>
  <si>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</si>
  <si>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</si>
  <si>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</si>
  <si>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</si>
  <si>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</si>
  <si>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</si>
  <si>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</si>
  <si>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</si>
  <si>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</si>
  <si>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</si>
  <si>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</si>
  <si>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</si>
  <si>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</si>
  <si>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</si>
  <si>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</si>
  <si>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</si>
  <si>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</si>
  <si>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</si>
  <si>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</si>
  <si>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</si>
  <si>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</si>
  <si>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</si>
  <si>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</si>
  <si>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</si>
  <si>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</si>
  <si>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</si>
  <si>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</si>
  <si>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</si>
  <si>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</si>
  <si>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</si>
  <si>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</si>
  <si>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</si>
  <si>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</si>
  <si>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</si>
  <si>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</si>
  <si>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</si>
  <si>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</si>
  <si>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</si>
  <si>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</si>
  <si>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</si>
  <si>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</si>
  <si>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</si>
  <si>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</si>
  <si>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</si>
  <si>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</si>
  <si>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</si>
  <si>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</si>
  <si>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</si>
  <si>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</si>
  <si>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</si>
  <si>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</si>
  <si>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</si>
  <si>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</si>
  <si>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</si>
  <si>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</si>
  <si>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</si>
  <si>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</si>
  <si>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</si>
  <si>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</si>
  <si>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</si>
  <si>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</si>
  <si>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</si>
  <si>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</si>
  <si>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</si>
  <si>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</si>
  <si>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</si>
  <si>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</si>
  <si>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</si>
  <si>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</si>
  <si>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</si>
  <si>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</si>
  <si>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</si>
  <si>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</si>
  <si>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</si>
  <si>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</si>
  <si>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</si>
  <si>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</si>
  <si>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</si>
  <si>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</si>
  <si>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</si>
  <si>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</si>
  <si>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</si>
  <si>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</si>
  <si>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</si>
  <si>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</si>
  <si>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</si>
  <si>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</si>
  <si>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</si>
  <si>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</si>
  <si>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</si>
  <si>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</si>
  <si>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</si>
  <si>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</si>
  <si>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</si>
  <si>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</si>
  <si>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</si>
  <si>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</si>
  <si>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</si>
  <si>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</si>
  <si>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</si>
  <si>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</si>
  <si>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</si>
  <si>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</si>
  <si>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</si>
  <si>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</si>
  <si>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</si>
  <si>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</si>
  <si>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</si>
  <si>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</si>
  <si>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</si>
  <si>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</si>
  <si>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</si>
  <si>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</si>
  <si>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</si>
  <si>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</si>
  <si>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</si>
  <si>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</si>
  <si>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</si>
  <si>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</si>
  <si>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</si>
  <si>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</si>
  <si>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</si>
  <si>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</si>
  <si>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</si>
  <si>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</si>
  <si>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</si>
  <si>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</si>
  <si>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</si>
  <si>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</si>
  <si>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</si>
  <si>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</si>
  <si>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</si>
  <si>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</si>
  <si>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</si>
  <si>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</si>
  <si>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</si>
  <si>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</si>
  <si>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</si>
  <si>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</si>
  <si>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</si>
  <si>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</si>
  <si>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</si>
  <si>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</si>
  <si>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</si>
  <si>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</si>
  <si>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</si>
  <si>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</si>
  <si>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</si>
  <si>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</si>
  <si>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</si>
  <si>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</si>
  <si>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</si>
  <si>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</si>
  <si>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</si>
  <si>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</si>
  <si>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</si>
  <si>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</si>
  <si>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</si>
  <si>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</si>
  <si>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</si>
  <si>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</si>
  <si>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</si>
  <si>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</si>
  <si>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</si>
  <si>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</si>
  <si>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</si>
  <si>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</si>
  <si>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</si>
  <si>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</si>
  <si>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</si>
  <si>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</si>
  <si>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</si>
  <si>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</si>
  <si>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</si>
  <si>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</si>
  <si>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</si>
  <si>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</si>
  <si>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</si>
  <si>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</si>
  <si>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</si>
  <si>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</si>
  <si>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</si>
  <si>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</si>
  <si>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</si>
  <si>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</si>
  <si>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</si>
  <si>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</si>
  <si>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</si>
  <si>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</si>
  <si>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</si>
  <si>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</si>
  <si>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</si>
  <si>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</si>
  <si>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</si>
  <si>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</si>
  <si>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</si>
  <si>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</si>
  <si>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</si>
  <si>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</si>
  <si>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</si>
  <si>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</si>
  <si>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</si>
  <si>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</si>
  <si>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</si>
  <si>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</si>
  <si>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</si>
  <si>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</si>
  <si>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</si>
  <si>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</si>
  <si>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</si>
  <si>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</si>
  <si>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</si>
  <si>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</si>
  <si>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</si>
  <si>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</si>
  <si>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</si>
  <si>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</si>
  <si>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</si>
  <si>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</si>
  <si>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</si>
  <si>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</si>
  <si>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</si>
  <si>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</si>
  <si>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</si>
  <si>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</si>
  <si>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</si>
  <si>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</si>
  <si>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</si>
  <si>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</si>
  <si>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</si>
  <si>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</si>
  <si>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</si>
  <si>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</si>
  <si>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</si>
  <si>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</si>
  <si>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</si>
  <si>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</si>
  <si>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</si>
  <si>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</si>
  <si>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</si>
  <si>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</si>
  <si>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</si>
  <si>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</si>
  <si>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</si>
  <si>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</si>
  <si>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</si>
  <si>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</si>
  <si>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</si>
  <si>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</si>
  <si>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</si>
  <si>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</si>
  <si>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</si>
  <si>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</si>
  <si>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</si>
  <si>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</si>
  <si>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</si>
  <si>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</si>
  <si>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</si>
  <si>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</si>
  <si>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</si>
  <si>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</si>
  <si>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</si>
  <si>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</si>
  <si>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</si>
  <si>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</si>
  <si>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</si>
  <si>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</si>
  <si>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</si>
  <si>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</si>
  <si>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</si>
  <si>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</si>
  <si>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</si>
  <si>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</si>
  <si>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</si>
  <si>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</si>
  <si>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</si>
  <si>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</si>
  <si>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</si>
  <si>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</si>
  <si>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</si>
  <si>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</si>
  <si>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</si>
  <si>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</si>
  <si>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</si>
  <si>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</si>
  <si>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</si>
  <si>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</si>
  <si>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</si>
  <si>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</si>
  <si>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</si>
  <si>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</si>
  <si>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</si>
  <si>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</si>
  <si>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</si>
  <si>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</si>
  <si>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</si>
  <si>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</si>
  <si>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</si>
  <si>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</si>
  <si>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</si>
  <si>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</si>
  <si>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</si>
  <si>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</si>
  <si>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</si>
  <si>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</si>
  <si>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</si>
  <si>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</si>
  <si>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</si>
  <si>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</si>
  <si>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</si>
  <si>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</si>
  <si>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</si>
  <si>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</si>
  <si>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</si>
  <si>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</si>
  <si>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</si>
  <si>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</si>
  <si>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</si>
  <si>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</si>
  <si>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</si>
  <si>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</si>
  <si>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</si>
  <si>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</si>
  <si>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</si>
  <si>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</si>
  <si>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</si>
  <si>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</si>
  <si>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</si>
  <si>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</si>
  <si>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</si>
  <si>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</si>
  <si>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</si>
  <si>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</si>
  <si>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</si>
  <si>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</si>
  <si>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</si>
  <si>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</si>
  <si>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</si>
  <si>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</si>
  <si>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</si>
  <si>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</si>
  <si>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</si>
  <si>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</si>
  <si>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</si>
  <si>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</si>
  <si>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</si>
  <si>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</si>
  <si>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</si>
  <si>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</si>
  <si>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</si>
  <si>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</si>
  <si>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</si>
  <si>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</si>
  <si>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</si>
  <si>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</si>
  <si>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</si>
  <si>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</si>
  <si>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</si>
  <si>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</si>
  <si>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</si>
  <si>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</si>
  <si>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</si>
  <si>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</si>
  <si>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</si>
  <si>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</si>
  <si>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</si>
  <si>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</si>
  <si>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</si>
  <si>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</si>
  <si>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</si>
  <si>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</si>
  <si>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</si>
  <si>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</si>
  <si>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</si>
  <si>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</si>
  <si>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</si>
  <si>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</si>
  <si>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</si>
  <si>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</si>
  <si>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</si>
  <si>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</si>
  <si>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</si>
  <si>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</si>
  <si>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</si>
  <si>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</si>
  <si>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</si>
  <si>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</si>
  <si>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</si>
  <si>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</si>
  <si>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</si>
  <si>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</si>
  <si>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</si>
  <si>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</si>
  <si>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</si>
  <si>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</si>
  <si>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</si>
  <si>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</si>
  <si>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</si>
  <si>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</si>
  <si>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</si>
  <si>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</si>
  <si>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</si>
  <si>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</si>
  <si>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</si>
  <si>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</si>
  <si>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</si>
  <si>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</si>
  <si>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</si>
  <si>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</si>
  <si>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</si>
  <si>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</si>
  <si>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</si>
  <si>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</si>
  <si>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</si>
  <si>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</si>
  <si>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</si>
  <si>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</si>
  <si>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</si>
  <si>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</si>
  <si>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</si>
  <si>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</si>
  <si>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</si>
  <si>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</si>
  <si>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</si>
  <si>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</si>
  <si>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</si>
  <si>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</si>
  <si>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</si>
  <si>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</si>
  <si>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</si>
  <si>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</si>
  <si>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</si>
  <si>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</si>
  <si>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</si>
  <si>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</si>
  <si>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</si>
  <si>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</si>
  <si>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</si>
  <si>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</si>
  <si>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</si>
  <si>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</si>
  <si>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</si>
  <si>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</si>
  <si>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</si>
  <si>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</si>
  <si>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</si>
  <si>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</si>
  <si>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</si>
  <si>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</si>
  <si>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</si>
  <si>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</si>
  <si>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</si>
  <si>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</si>
  <si>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</si>
  <si>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</si>
  <si>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</si>
  <si>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</si>
  <si>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</si>
  <si>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</si>
  <si>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</si>
  <si>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</si>
  <si>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</si>
  <si>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</si>
  <si>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</si>
  <si>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</si>
  <si>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</si>
  <si>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</si>
  <si>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</si>
  <si>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</si>
  <si>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</si>
  <si>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</si>
  <si>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</si>
  <si>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</si>
  <si>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</si>
  <si>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</si>
  <si>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</si>
  <si>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</si>
  <si>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</si>
  <si>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</si>
  <si>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</si>
  <si>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</si>
  <si>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</si>
  <si>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</si>
  <si>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</si>
  <si>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</si>
  <si>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</si>
  <si>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</si>
  <si>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</si>
  <si>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</si>
  <si>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</si>
  <si>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</si>
  <si>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</si>
  <si>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</si>
  <si>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</si>
  <si>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</si>
  <si>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</si>
  <si>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</si>
  <si>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</si>
  <si>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</si>
  <si>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</si>
  <si>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</si>
  <si>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</si>
  <si>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</si>
  <si>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</si>
  <si>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</si>
  <si>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</si>
  <si>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</si>
  <si>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</si>
  <si>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</si>
  <si>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</si>
  <si>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</si>
  <si>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</si>
  <si>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</si>
  <si>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</si>
  <si>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</si>
  <si>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</si>
  <si>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</si>
  <si>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</si>
  <si>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</si>
  <si>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</si>
  <si>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</si>
  <si>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</si>
  <si>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</si>
  <si>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</si>
  <si>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</si>
  <si>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</si>
  <si>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</si>
  <si>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</si>
  <si>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</si>
  <si>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</si>
  <si>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</si>
  <si>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</si>
  <si>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</si>
  <si>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</si>
  <si>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</si>
  <si>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</si>
  <si>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</si>
  <si>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</si>
  <si>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</si>
  <si>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</si>
  <si>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</si>
  <si>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</si>
  <si>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</si>
  <si>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</si>
  <si>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</si>
  <si>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</si>
  <si>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</si>
  <si>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</si>
  <si>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</si>
  <si>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</si>
  <si>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</si>
  <si>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</si>
  <si>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</si>
  <si>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</si>
  <si>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</si>
  <si>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</si>
  <si>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</si>
  <si>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</si>
  <si>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</si>
  <si>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</si>
  <si>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</si>
  <si>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</si>
  <si>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</si>
  <si>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</si>
  <si>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</si>
  <si>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</si>
  <si>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</si>
  <si>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</si>
  <si>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</si>
  <si>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</si>
  <si>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</si>
  <si>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</si>
  <si>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</si>
  <si>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</si>
  <si>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</si>
  <si>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</si>
  <si>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</si>
  <si>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</si>
  <si>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</si>
  <si>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</si>
  <si>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</si>
  <si>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</si>
  <si>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</si>
  <si>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</si>
  <si>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</si>
  <si>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</si>
  <si>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</si>
  <si>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</si>
  <si>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</si>
  <si>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</si>
  <si>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</si>
  <si>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</si>
  <si>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</si>
  <si>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</si>
  <si>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</si>
  <si>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</si>
  <si>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</si>
  <si>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</si>
  <si>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</si>
  <si>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</si>
  <si>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</si>
  <si>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</si>
  <si>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</si>
  <si>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</si>
  <si>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</si>
  <si>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</si>
  <si>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</si>
  <si>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</si>
  <si>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</si>
  <si>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</si>
  <si>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</si>
  <si>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</si>
  <si>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</si>
  <si>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</si>
  <si>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</si>
  <si>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</si>
  <si>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</si>
  <si>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</si>
  <si>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</si>
  <si>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</si>
  <si>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</si>
  <si>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</si>
  <si>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</si>
  <si>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</si>
  <si>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</si>
  <si>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</si>
  <si>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</si>
  <si>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</si>
  <si>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</si>
  <si>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</si>
  <si>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</si>
  <si>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</si>
  <si>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</si>
  <si>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</si>
  <si>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</si>
  <si>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</si>
  <si>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</si>
  <si>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</si>
  <si>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</si>
  <si>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</si>
  <si>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</si>
  <si>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</si>
  <si>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</si>
  <si>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</si>
  <si>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</si>
  <si>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</si>
  <si>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</si>
  <si>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</si>
  <si>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</si>
  <si>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</si>
  <si>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</si>
  <si>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</si>
  <si>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</si>
  <si>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</si>
  <si>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</si>
  <si>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</si>
  <si>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</si>
  <si>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</si>
  <si>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</si>
  <si>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</si>
  <si>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</si>
  <si>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</si>
  <si>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</si>
  <si>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</si>
  <si>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</si>
  <si>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</si>
  <si>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</si>
  <si>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</si>
  <si>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</si>
  <si>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</si>
  <si>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</si>
  <si>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</si>
  <si>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</si>
  <si>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</si>
  <si>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</si>
  <si>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</si>
  <si>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</si>
  <si>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</si>
  <si>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</si>
  <si>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</si>
  <si>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</si>
  <si>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</si>
  <si>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</si>
  <si>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</si>
  <si>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</si>
  <si>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</si>
  <si>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</si>
  <si>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</si>
  <si>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</si>
  <si>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</si>
  <si>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</si>
  <si>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</si>
  <si>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</si>
  <si>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</si>
  <si>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</si>
  <si>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</si>
  <si>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</si>
  <si>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</si>
  <si>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</si>
  <si>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</si>
  <si>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</si>
  <si>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</si>
  <si>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</si>
  <si>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</si>
  <si>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</si>
  <si>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</si>
  <si>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</si>
  <si>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</si>
  <si>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</si>
  <si>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</si>
  <si>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</si>
  <si>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</si>
  <si>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</si>
  <si>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</si>
  <si>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</si>
  <si>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</si>
  <si>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</si>
  <si>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</si>
  <si>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</si>
  <si>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</si>
  <si>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</si>
  <si>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</si>
  <si>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</si>
  <si>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</si>
  <si>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</si>
  <si>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</si>
  <si>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</si>
  <si>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</si>
  <si>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</si>
  <si>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</si>
  <si>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</si>
  <si>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</si>
  <si>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</si>
  <si>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</si>
  <si>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</si>
  <si>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</si>
  <si>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</si>
  <si>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</si>
  <si>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</si>
  <si>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</si>
  <si>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</si>
  <si>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</si>
  <si>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</si>
  <si>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</si>
  <si>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</si>
  <si>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</si>
  <si>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</si>
  <si>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</si>
  <si>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</si>
  <si>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</si>
  <si>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</si>
  <si>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</si>
  <si>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</si>
  <si>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</si>
  <si>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</si>
  <si>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</si>
  <si>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</si>
  <si>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</si>
  <si>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</si>
  <si>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</si>
  <si>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</si>
  <si>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</si>
  <si>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</si>
  <si>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</si>
  <si>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</si>
  <si>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</si>
  <si>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</si>
  <si>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</si>
  <si>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</si>
  <si>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</si>
  <si>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</si>
  <si>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</si>
  <si>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</si>
  <si>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</si>
  <si>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</si>
  <si>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</si>
  <si>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</si>
  <si>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</si>
  <si>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</si>
  <si>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</si>
  <si>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</si>
  <si>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</si>
  <si>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</si>
  <si>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</si>
  <si>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</si>
  <si>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</si>
  <si>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</si>
  <si>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</si>
  <si>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</si>
  <si>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</si>
  <si>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</si>
  <si>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</si>
  <si>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</si>
  <si>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</si>
  <si>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</si>
  <si>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</si>
  <si>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</si>
  <si>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</si>
  <si>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</si>
  <si>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</si>
  <si>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</si>
  <si>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</si>
  <si>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</si>
  <si>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</si>
  <si>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</si>
  <si>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</si>
  <si>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</si>
  <si>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</si>
  <si>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</si>
  <si>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</si>
  <si>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</si>
  <si>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</si>
  <si>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</si>
  <si>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</si>
  <si>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</si>
  <si>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</si>
  <si>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</si>
  <si>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</si>
  <si>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</si>
  <si>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</si>
  <si>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</si>
  <si>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</si>
  <si>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</si>
  <si>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</si>
  <si>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</si>
  <si>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</si>
  <si>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</si>
  <si>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</si>
  <si>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</si>
  <si>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</si>
  <si>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</si>
  <si>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</si>
  <si>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</si>
  <si>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</si>
  <si>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</si>
  <si>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</si>
  <si>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</si>
  <si>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</si>
  <si>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</si>
  <si>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</si>
  <si>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</si>
  <si>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</si>
  <si>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</si>
  <si>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</si>
  <si>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</si>
  <si>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</si>
  <si>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</si>
  <si>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</si>
  <si>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</si>
  <si>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</si>
  <si>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</si>
  <si>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</si>
  <si>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</si>
  <si>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</si>
  <si>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</si>
  <si>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</si>
  <si>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</si>
  <si>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</si>
  <si>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</si>
  <si>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</si>
  <si>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</si>
  <si>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</si>
  <si>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</si>
  <si>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</si>
  <si>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</si>
  <si>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</si>
  <si>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</si>
  <si>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</si>
  <si>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</si>
  <si>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</si>
  <si>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</si>
  <si>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</si>
  <si>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</si>
  <si>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</si>
  <si>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</si>
  <si>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</si>
  <si>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</si>
  <si>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</si>
  <si>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</si>
  <si>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</si>
  <si>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</si>
  <si>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</si>
  <si>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</si>
  <si>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</si>
  <si>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</si>
  <si>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</si>
  <si>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</si>
  <si>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</si>
  <si>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</si>
  <si>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</si>
  <si>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</si>
  <si>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</si>
  <si>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</si>
  <si>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</si>
  <si>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</si>
  <si>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</si>
  <si>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</si>
  <si>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</si>
  <si>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</si>
  <si>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</si>
  <si>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</si>
  <si>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</si>
  <si>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</si>
  <si>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</si>
  <si>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</si>
  <si>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</si>
  <si>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</si>
  <si>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</si>
  <si>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</si>
  <si>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</si>
  <si>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</si>
  <si>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</si>
  <si>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</si>
  <si>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</si>
  <si>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</si>
  <si>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</si>
  <si>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</si>
  <si>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</si>
  <si>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</si>
  <si>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</si>
  <si>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</si>
  <si>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</si>
  <si>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</si>
  <si>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</si>
  <si>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</si>
  <si>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</si>
  <si>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</si>
  <si>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</si>
  <si>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</si>
  <si>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</si>
  <si>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</si>
  <si>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</si>
  <si>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</si>
  <si>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</si>
  <si>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</si>
  <si>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</si>
  <si>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</si>
  <si>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</si>
  <si>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</si>
  <si>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</si>
  <si>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</si>
  <si>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</si>
  <si>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</si>
  <si>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</si>
  <si>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</si>
  <si>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</si>
  <si>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</si>
  <si>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</si>
  <si>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</si>
  <si>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</si>
  <si>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</si>
  <si>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</si>
  <si>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</si>
  <si>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</si>
  <si>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</si>
  <si>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</si>
  <si>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</si>
  <si>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</si>
  <si>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</si>
  <si>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</si>
  <si>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</si>
  <si>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</si>
  <si>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</si>
  <si>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</si>
  <si>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</si>
  <si>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</si>
  <si>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</si>
  <si>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</si>
  <si>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</si>
  <si>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</si>
  <si>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</si>
  <si>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</si>
  <si>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</si>
  <si>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</si>
  <si>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</si>
  <si>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</si>
  <si>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</si>
  <si>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</si>
  <si>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</si>
  <si>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</si>
  <si>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</si>
  <si>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</si>
  <si>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</si>
  <si>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</si>
  <si>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</si>
  <si>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</si>
  <si>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</si>
  <si>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</si>
  <si>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</si>
  <si>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</si>
  <si>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</si>
  <si>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</si>
  <si>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</si>
  <si>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</si>
  <si>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</si>
  <si>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</si>
  <si>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</si>
  <si>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</si>
  <si>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</si>
  <si>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</si>
  <si>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</si>
  <si>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</si>
  <si>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</si>
  <si>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</si>
  <si>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</si>
  <si>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</si>
  <si>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</si>
  <si>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</si>
  <si>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</si>
  <si>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</si>
  <si>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</si>
  <si>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</si>
  <si>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</si>
  <si>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</si>
  <si>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</si>
  <si>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</si>
  <si>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</si>
  <si>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</si>
  <si>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</si>
  <si>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</si>
  <si>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</si>
  <si>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</si>
  <si>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</si>
  <si>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</si>
  <si>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</si>
  <si>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</si>
  <si>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</si>
  <si>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</si>
  <si>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</si>
  <si>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</si>
  <si>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</si>
  <si>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</si>
  <si>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</si>
  <si>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</si>
  <si>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</si>
  <si>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</si>
  <si>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</si>
  <si>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</si>
  <si>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</si>
  <si>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</si>
  <si>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</si>
  <si>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</si>
  <si>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</si>
  <si>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</si>
  <si>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</si>
  <si>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</si>
  <si>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</si>
  <si>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</si>
  <si>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</si>
  <si>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</si>
  <si>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</si>
  <si>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</si>
  <si>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</si>
  <si>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</si>
  <si>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</si>
  <si>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</si>
  <si>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</si>
  <si>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</si>
  <si>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</si>
  <si>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</si>
  <si>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</si>
  <si>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</si>
  <si>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</si>
  <si>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</si>
  <si>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</si>
  <si>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</si>
  <si>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</si>
  <si>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</si>
  <si>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</si>
  <si>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</si>
  <si>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</si>
  <si>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</si>
  <si>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</si>
  <si>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</si>
  <si>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</si>
  <si>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</si>
  <si>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</si>
  <si>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</si>
  <si>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</si>
  <si>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</si>
  <si>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</si>
  <si>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</si>
  <si>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</si>
  <si>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</si>
  <si>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</si>
  <si>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</si>
  <si>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</si>
  <si>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</si>
  <si>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</si>
  <si>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</si>
  <si>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</si>
  <si>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</si>
  <si>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</si>
  <si>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</si>
  <si>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</si>
  <si>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</si>
  <si>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</si>
  <si>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</si>
  <si>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</si>
  <si>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</si>
  <si>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</si>
  <si>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</si>
  <si>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</si>
  <si>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</si>
  <si>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</si>
  <si>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</si>
  <si>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</si>
  <si>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</si>
  <si>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</si>
  <si>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</si>
  <si>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</si>
  <si>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</si>
  <si>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</si>
  <si>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</si>
  <si>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</si>
  <si>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</si>
  <si>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</si>
  <si>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</si>
  <si>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</si>
  <si>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</si>
  <si>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</si>
  <si>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</si>
  <si>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</si>
  <si>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</si>
  <si>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</si>
  <si>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</si>
  <si>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</si>
  <si>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</si>
  <si>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</si>
  <si>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</si>
  <si>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</si>
  <si>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</si>
  <si>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</si>
  <si>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</si>
  <si>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</si>
  <si>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</si>
  <si>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</si>
  <si>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</si>
  <si>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</si>
  <si>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</si>
  <si>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</si>
  <si>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</si>
  <si>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</si>
  <si>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</si>
  <si>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</si>
  <si>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</si>
  <si>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</si>
  <si>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</si>
  <si>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</si>
  <si>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</si>
  <si>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</si>
  <si>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</si>
  <si>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</si>
  <si>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</si>
  <si>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</si>
  <si>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</si>
  <si>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</si>
  <si>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</si>
  <si>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</si>
  <si>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</si>
  <si>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</si>
  <si>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</si>
  <si>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</si>
  <si>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</si>
  <si>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</si>
  <si>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</si>
  <si>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</si>
  <si>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</si>
  <si>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</si>
  <si>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</si>
  <si>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</si>
  <si>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</si>
  <si>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</si>
  <si>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</si>
  <si>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</si>
  <si>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</si>
  <si>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</si>
  <si>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</si>
  <si>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</si>
  <si>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</si>
  <si>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</si>
  <si>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</si>
  <si>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</si>
  <si>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</si>
  <si>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</si>
  <si>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</si>
  <si>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</si>
  <si>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</si>
  <si>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</si>
  <si>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</si>
  <si>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</si>
  <si>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</si>
  <si>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</si>
  <si>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</si>
  <si>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</si>
  <si>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</si>
  <si>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</si>
  <si>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</si>
  <si>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</si>
  <si>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</si>
  <si>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</si>
  <si>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</si>
  <si>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</si>
  <si>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</si>
  <si>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</si>
  <si>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</si>
  <si>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</si>
  <si>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</si>
  <si>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</si>
  <si>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</si>
  <si>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</si>
  <si>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</si>
  <si>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</si>
  <si>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</si>
  <si>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</si>
  <si>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</si>
  <si>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</si>
  <si>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</si>
  <si>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</si>
  <si>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</si>
  <si>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</si>
  <si>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</si>
  <si>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</si>
  <si>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</si>
  <si>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</si>
  <si>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</si>
  <si>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</si>
  <si>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</si>
  <si>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</si>
  <si>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</si>
  <si>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</si>
  <si>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</si>
  <si>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</si>
  <si>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</si>
  <si>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</si>
  <si>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</si>
  <si>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</si>
  <si>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</si>
  <si>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</si>
  <si>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</si>
  <si>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</si>
  <si>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</si>
  <si>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</si>
  <si>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</si>
  <si>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</si>
  <si>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</si>
  <si>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</si>
  <si>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</si>
  <si>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</si>
  <si>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</si>
  <si>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</si>
  <si>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</si>
  <si>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</si>
  <si>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</si>
  <si>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</si>
  <si>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</si>
  <si>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</si>
  <si>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</si>
  <si>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</si>
  <si>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</si>
  <si>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</si>
  <si>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</si>
  <si>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</si>
  <si>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</si>
  <si>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</si>
  <si>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</si>
  <si>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</si>
  <si>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</si>
  <si>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</si>
  <si>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</si>
  <si>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</si>
  <si>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</si>
  <si>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</si>
  <si>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</si>
  <si>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</si>
  <si>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</si>
  <si>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</si>
  <si>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</si>
  <si>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</si>
  <si>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</si>
  <si>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</si>
  <si>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</si>
  <si>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</si>
  <si>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</si>
  <si>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</si>
  <si>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</si>
  <si>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</si>
  <si>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</si>
  <si>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</si>
  <si>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</si>
  <si>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</si>
  <si>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</si>
  <si>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</si>
  <si>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</si>
  <si>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</si>
  <si>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</si>
  <si>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</si>
  <si>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</si>
  <si>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</si>
  <si>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</si>
  <si>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</si>
  <si>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</si>
  <si>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</si>
  <si>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</si>
  <si>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</si>
  <si>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</si>
  <si>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</si>
  <si>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</si>
  <si>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</si>
  <si>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</si>
  <si>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</si>
  <si>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</si>
  <si>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</si>
  <si>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</si>
  <si>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</si>
  <si>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</si>
  <si>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</si>
  <si>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</si>
  <si>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</si>
  <si>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</si>
  <si>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</si>
  <si>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</si>
  <si>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</si>
  <si>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</si>
  <si>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</si>
  <si>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</si>
  <si>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</si>
  <si>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</si>
  <si>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</si>
  <si>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</si>
  <si>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</si>
  <si>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</si>
  <si>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</si>
  <si>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</si>
  <si>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</si>
  <si>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</si>
  <si>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</si>
  <si>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</si>
  <si>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</si>
  <si>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</si>
  <si>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</si>
  <si>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</si>
  <si>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</si>
  <si>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</si>
  <si>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</si>
  <si>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</si>
  <si>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</si>
  <si>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</si>
  <si>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</si>
  <si>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</si>
  <si>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</si>
  <si>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</si>
  <si>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</si>
  <si>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</si>
  <si>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</si>
  <si>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</si>
  <si>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</si>
  <si>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</si>
  <si>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</si>
  <si>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</si>
  <si>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</si>
  <si>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</si>
  <si>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</si>
  <si>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</si>
  <si>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</si>
  <si>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</si>
  <si>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</si>
  <si>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</si>
  <si>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</si>
  <si>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</si>
  <si>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</si>
  <si>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</si>
  <si>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</si>
  <si>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</si>
  <si>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</si>
  <si>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</si>
  <si>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</si>
  <si>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</si>
  <si>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</si>
  <si>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</si>
  <si>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</si>
  <si>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</si>
  <si>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</si>
  <si>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</si>
  <si>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</si>
  <si>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</si>
  <si>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</si>
  <si>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</si>
  <si>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</si>
  <si>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</si>
  <si>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</si>
  <si>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</si>
  <si>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</si>
  <si>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</si>
  <si>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</si>
  <si>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</si>
  <si>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</si>
  <si>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</si>
  <si>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</si>
  <si>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</si>
  <si>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</si>
  <si>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</si>
  <si>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</si>
  <si>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</si>
  <si>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</si>
  <si>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</si>
  <si>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</si>
  <si>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</si>
  <si>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</si>
  <si>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</si>
  <si>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</si>
  <si>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</si>
  <si>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</si>
  <si>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</si>
  <si>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</si>
  <si>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</si>
  <si>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</si>
  <si>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</si>
  <si>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</si>
  <si>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</si>
  <si>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</si>
  <si>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</si>
  <si>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</si>
  <si>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</si>
  <si>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</si>
  <si>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</si>
  <si>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</si>
  <si>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</si>
  <si>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</si>
  <si>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</si>
  <si>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</si>
  <si>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</si>
  <si>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</si>
  <si>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</si>
  <si>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</si>
  <si>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</si>
  <si>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</si>
  <si>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</si>
  <si>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</si>
  <si>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</si>
  <si>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</si>
  <si>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</si>
  <si>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</si>
  <si>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</si>
  <si>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</si>
  <si>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</si>
  <si>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</si>
  <si>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</si>
  <si>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</si>
  <si>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</si>
  <si>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</si>
  <si>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</si>
  <si>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</si>
  <si>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</si>
  <si>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</si>
  <si>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</si>
  <si>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</si>
  <si>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</si>
  <si>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</si>
  <si>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</si>
  <si>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</si>
  <si>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</si>
  <si>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</si>
  <si>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</si>
  <si>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</si>
  <si>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</si>
  <si>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</si>
  <si>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</si>
  <si>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</si>
  <si>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</si>
  <si>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</si>
  <si>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</si>
  <si>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</si>
  <si>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</si>
  <si>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</si>
  <si>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</si>
  <si>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</si>
  <si>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</si>
  <si>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</si>
  <si>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</si>
  <si>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</si>
  <si>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</si>
  <si>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</si>
  <si>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</si>
  <si>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</si>
  <si>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</si>
  <si>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</si>
  <si>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</si>
  <si>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</si>
  <si>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</si>
  <si>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</si>
  <si>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</si>
  <si>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</si>
  <si>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</si>
  <si>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</si>
  <si>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</si>
  <si>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</si>
  <si>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</si>
  <si>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</si>
  <si>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</si>
  <si>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</si>
  <si>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</si>
  <si>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</si>
  <si>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</si>
  <si>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</si>
  <si>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</si>
  <si>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</si>
  <si>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</si>
  <si>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</si>
  <si>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</si>
  <si>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</si>
  <si>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</si>
  <si>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</si>
  <si>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</si>
  <si>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</si>
  <si>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</si>
  <si>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</si>
  <si>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</si>
  <si>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</si>
  <si>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</si>
  <si>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</si>
  <si>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</si>
  <si>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</si>
  <si>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</si>
  <si>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</si>
  <si>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</si>
  <si>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</si>
  <si>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</si>
  <si>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</si>
  <si>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</si>
  <si>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</si>
  <si>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</si>
  <si>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</si>
  <si>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</si>
  <si>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</si>
  <si>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</si>
  <si>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</si>
  <si>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</si>
  <si>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</si>
  <si>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</si>
  <si>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</si>
  <si>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</si>
  <si>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</si>
  <si>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</si>
  <si>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</si>
  <si>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</si>
  <si>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</si>
  <si>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</si>
  <si>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</si>
  <si>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</si>
  <si>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</si>
  <si>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</si>
  <si>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</si>
  <si>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</si>
  <si>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</si>
  <si>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</si>
  <si>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</si>
  <si>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</si>
  <si>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</si>
  <si>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</si>
  <si>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</si>
  <si>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</si>
  <si>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</si>
  <si>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</si>
  <si>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</si>
  <si>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</si>
  <si>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</si>
  <si>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</si>
  <si>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</si>
  <si>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</si>
  <si>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</si>
  <si>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</si>
  <si>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</si>
  <si>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</si>
  <si>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</si>
  <si>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</si>
  <si>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</si>
  <si>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</si>
  <si>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</si>
  <si>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</si>
  <si>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</si>
  <si>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</si>
  <si>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</si>
  <si>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</si>
  <si>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</si>
  <si>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</si>
  <si>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</si>
  <si>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</si>
  <si>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</si>
  <si>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</si>
  <si>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</si>
  <si>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</si>
  <si>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</si>
  <si>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</si>
  <si>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</si>
  <si>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</si>
  <si>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</si>
  <si>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</si>
  <si>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</si>
  <si>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</si>
  <si>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</si>
  <si>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</si>
  <si>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</si>
  <si>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</si>
  <si>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</si>
  <si>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</si>
  <si>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</si>
  <si>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</si>
  <si>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</si>
  <si>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</si>
  <si>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</si>
  <si>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</si>
  <si>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</si>
  <si>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</si>
  <si>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</si>
  <si>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</si>
  <si>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</si>
  <si>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</si>
  <si>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</si>
  <si>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</si>
  <si>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</si>
  <si>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</si>
  <si>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</si>
  <si>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</si>
  <si>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</si>
  <si>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</si>
  <si>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</si>
  <si>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</si>
  <si>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</si>
  <si>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</si>
  <si>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</si>
  <si>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</si>
  <si>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</si>
  <si>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</si>
  <si>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</si>
  <si>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</si>
  <si>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</si>
  <si>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</si>
  <si>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</si>
  <si>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</si>
  <si>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</si>
  <si>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</si>
  <si>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</si>
  <si>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</si>
  <si>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</si>
  <si>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</si>
  <si>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</si>
  <si>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</si>
  <si>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</si>
  <si>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</si>
  <si>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</si>
  <si>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</si>
  <si>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</si>
  <si>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</si>
  <si>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</si>
  <si>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</si>
  <si>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</si>
  <si>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</si>
  <si>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</si>
  <si>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</si>
  <si>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</si>
  <si>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</si>
  <si>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</si>
  <si>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</si>
  <si>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</si>
  <si>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</si>
  <si>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</si>
  <si>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</si>
  <si>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</si>
  <si>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</si>
  <si>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</si>
  <si>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</si>
  <si>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</si>
  <si>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</si>
  <si>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</si>
  <si>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</si>
  <si>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</si>
  <si>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</si>
  <si>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</si>
  <si>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</si>
  <si>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</si>
  <si>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</si>
  <si>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</si>
  <si>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</si>
  <si>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</si>
  <si>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</si>
  <si>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</si>
  <si>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</si>
  <si>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</si>
  <si>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</si>
  <si>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</si>
  <si>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</si>
  <si>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</si>
  <si>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</si>
  <si>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</si>
  <si>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</si>
  <si>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</si>
  <si>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</si>
  <si>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</si>
  <si>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</si>
  <si>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</si>
  <si>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</si>
  <si>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</si>
  <si>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</si>
  <si>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</si>
  <si>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</si>
  <si>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</si>
  <si>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</si>
  <si>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</si>
  <si>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</si>
  <si>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</si>
  <si>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</si>
  <si>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</si>
  <si>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</si>
  <si>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</si>
  <si>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</si>
  <si>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</si>
  <si>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</si>
  <si>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</si>
  <si>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</si>
  <si>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</si>
  <si>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</si>
  <si>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</si>
  <si>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</si>
  <si>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</si>
  <si>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</si>
  <si>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</si>
  <si>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</si>
  <si>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</si>
  <si>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</si>
  <si>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</si>
  <si>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</si>
  <si>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</si>
  <si>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</si>
  <si>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</si>
  <si>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</si>
  <si>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</si>
  <si>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</si>
  <si>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</si>
  <si>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</si>
  <si>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</si>
  <si>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</si>
  <si>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</si>
  <si>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</si>
  <si>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</si>
  <si>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</si>
  <si>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</si>
  <si>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</si>
  <si>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</si>
  <si>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</si>
  <si>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</si>
  <si>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</si>
  <si>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</si>
  <si>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</si>
  <si>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</si>
  <si>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</si>
  <si>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</si>
  <si>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</si>
  <si>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</si>
  <si>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</si>
  <si>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</si>
  <si>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</si>
  <si>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</si>
  <si>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</si>
  <si>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</si>
  <si>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</si>
  <si>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</si>
  <si>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</si>
  <si>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</si>
  <si>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</si>
  <si>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</si>
  <si>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</si>
  <si>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</si>
  <si>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</si>
  <si>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</si>
  <si>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</si>
  <si>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</si>
  <si>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</si>
  <si>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</si>
  <si>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</si>
  <si>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</si>
  <si>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</si>
  <si>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</si>
  <si>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</si>
  <si>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</si>
  <si>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</si>
  <si>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</si>
  <si>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</si>
  <si>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</si>
  <si>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</si>
  <si>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</si>
  <si>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</si>
  <si>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</si>
  <si>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</si>
  <si>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</si>
  <si>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</si>
  <si>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</si>
  <si>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</si>
  <si>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</si>
  <si>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</si>
  <si>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</si>
  <si>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</si>
  <si>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</si>
  <si>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</si>
  <si>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</si>
  <si>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</si>
  <si>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</si>
  <si>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</si>
  <si>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</si>
  <si>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</si>
  <si>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</si>
  <si>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</si>
  <si>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</si>
  <si>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</si>
  <si>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</si>
  <si>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</si>
  <si>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</si>
  <si>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</si>
  <si>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</si>
  <si>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</si>
  <si>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</si>
  <si>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</si>
  <si>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</si>
  <si>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</si>
  <si>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</si>
  <si>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</si>
  <si>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</si>
  <si>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</si>
  <si>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</si>
  <si>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</si>
  <si>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</si>
  <si>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</si>
  <si>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</si>
  <si>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</si>
  <si>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</si>
  <si>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</si>
  <si>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</si>
  <si>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</si>
  <si>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</si>
  <si>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</si>
  <si>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</si>
  <si>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</si>
  <si>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</si>
  <si>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</si>
  <si>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</si>
  <si>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</si>
  <si>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</si>
  <si>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</si>
  <si>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</si>
  <si>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</si>
  <si>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</si>
  <si>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</si>
  <si>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</si>
  <si>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</si>
  <si>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</si>
  <si>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</si>
  <si>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</si>
  <si>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</si>
  <si>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</si>
  <si>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</si>
  <si>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</si>
  <si>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</si>
  <si>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</si>
  <si>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</si>
  <si>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</si>
  <si>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</si>
  <si>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</si>
  <si>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</si>
  <si>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</si>
  <si>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</si>
  <si>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</si>
  <si>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</si>
  <si>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</si>
  <si>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</si>
  <si>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</si>
  <si>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</si>
  <si>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</si>
  <si>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</si>
  <si>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</si>
  <si>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</si>
  <si>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</si>
  <si>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</si>
  <si>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</si>
  <si>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</si>
  <si>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</si>
  <si>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</si>
  <si>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</si>
  <si>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</si>
  <si>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</si>
  <si>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</si>
  <si>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</si>
  <si>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</si>
  <si>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</si>
  <si>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</si>
  <si>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</si>
  <si>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</si>
  <si>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</si>
  <si>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</si>
  <si>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</si>
  <si>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</si>
  <si>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</si>
  <si>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</si>
  <si>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</si>
  <si>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</si>
  <si>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</si>
  <si>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</si>
  <si>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</si>
  <si>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</si>
  <si>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</si>
  <si>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</si>
  <si>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</si>
  <si>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</si>
  <si>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</si>
  <si>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</si>
  <si>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</si>
  <si>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</si>
  <si>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</si>
  <si>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</si>
  <si>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</si>
  <si>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</si>
  <si>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</si>
  <si>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</si>
  <si>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</si>
  <si>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</si>
  <si>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</si>
  <si>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</si>
  <si>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</si>
  <si>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</si>
  <si>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</si>
  <si>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</si>
  <si>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</si>
  <si>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</si>
  <si>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</si>
  <si>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</si>
  <si>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</si>
  <si>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</si>
  <si>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</si>
  <si>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</si>
  <si>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</si>
  <si>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</si>
  <si>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</si>
  <si>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</si>
  <si>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</si>
  <si>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</si>
  <si>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</si>
  <si>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</si>
  <si>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</si>
  <si>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</si>
  <si>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</si>
  <si>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</si>
  <si>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</si>
  <si>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</si>
  <si>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</si>
  <si>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</si>
  <si>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</si>
  <si>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</si>
  <si>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</si>
  <si>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</si>
  <si>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</si>
  <si>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</si>
  <si>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</si>
  <si>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</si>
  <si>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</si>
  <si>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</si>
  <si>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</si>
  <si>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</si>
  <si>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</si>
  <si>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</si>
  <si>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</si>
  <si>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</si>
  <si>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</si>
  <si>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</si>
  <si>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</si>
  <si>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</si>
  <si>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</si>
  <si>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</si>
  <si>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</si>
  <si>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</si>
  <si>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</si>
  <si>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</si>
  <si>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</si>
  <si>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</si>
  <si>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</si>
  <si>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</si>
  <si>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</si>
  <si>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</si>
  <si>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</si>
  <si>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</si>
  <si>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</si>
  <si>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</si>
  <si>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</si>
  <si>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</si>
  <si>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</si>
  <si>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</si>
  <si>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</si>
  <si>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</si>
  <si>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</si>
  <si>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</si>
  <si>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</si>
  <si>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</si>
  <si>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</si>
  <si>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</si>
  <si>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</si>
  <si>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</si>
  <si>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</si>
  <si>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</si>
  <si>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</si>
  <si>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</si>
  <si>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</si>
  <si>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</si>
  <si>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</si>
  <si>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</si>
  <si>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</si>
  <si>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</si>
  <si>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</si>
  <si>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</si>
  <si>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</si>
  <si>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</si>
  <si>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</si>
  <si>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</si>
  <si>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</si>
  <si>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</si>
  <si>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</si>
  <si>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</si>
  <si>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</si>
  <si>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</si>
  <si>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</si>
  <si>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</si>
  <si>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</si>
  <si>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</si>
  <si>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</si>
  <si>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</si>
  <si>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</si>
  <si>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</si>
  <si>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</si>
  <si>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</si>
  <si>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</si>
  <si>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</si>
  <si>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</si>
  <si>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</si>
  <si>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</si>
  <si>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</si>
  <si>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</si>
  <si>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</si>
  <si>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</si>
  <si>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</si>
  <si>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</si>
  <si>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</si>
  <si>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</si>
  <si>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</si>
  <si>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</si>
  <si>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</si>
  <si>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</si>
  <si>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</si>
  <si>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</si>
  <si>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</si>
  <si>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</si>
  <si>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</si>
  <si>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</si>
  <si>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</si>
  <si>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</si>
  <si>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</si>
  <si>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</si>
  <si>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</si>
  <si>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</si>
  <si>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</si>
  <si>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</si>
  <si>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</si>
  <si>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</si>
  <si>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</si>
  <si>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</si>
  <si>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</si>
  <si>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</si>
  <si>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</si>
  <si>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</si>
  <si>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</si>
  <si>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</si>
  <si>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</si>
  <si>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</si>
  <si>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</si>
  <si>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</si>
  <si>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</si>
  <si>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</si>
  <si>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</si>
  <si>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</si>
  <si>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</si>
  <si>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</si>
  <si>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</si>
  <si>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</si>
  <si>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</si>
  <si>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</si>
  <si>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</si>
  <si>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</si>
  <si>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</si>
  <si>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</si>
  <si>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</si>
  <si>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</si>
  <si>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</si>
  <si>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</si>
  <si>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</si>
  <si>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</si>
  <si>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</si>
  <si>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</si>
  <si>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</si>
  <si>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</si>
  <si>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</si>
  <si>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</si>
  <si>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</si>
  <si>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</si>
  <si>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</si>
  <si>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</si>
  <si>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</si>
  <si>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</si>
  <si>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</si>
  <si>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</si>
  <si>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</si>
  <si>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</si>
  <si>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</si>
  <si>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</si>
  <si>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</si>
  <si>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</si>
  <si>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</si>
  <si>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</si>
  <si>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</si>
  <si>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</si>
  <si>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</si>
  <si>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</si>
  <si>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</si>
  <si>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</si>
  <si>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</si>
  <si>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</si>
  <si>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</si>
  <si>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</si>
  <si>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</si>
  <si>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</si>
  <si>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</si>
  <si>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</si>
  <si>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</si>
  <si>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</si>
  <si>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</si>
  <si>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</si>
  <si>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</si>
  <si>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</si>
  <si>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</si>
  <si>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</si>
  <si>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</si>
  <si>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</si>
  <si>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</si>
  <si>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</si>
  <si>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</si>
  <si>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</si>
  <si>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</si>
  <si>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</si>
  <si>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</si>
  <si>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</si>
  <si>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</si>
  <si>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</si>
  <si>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</si>
  <si>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</si>
  <si>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</si>
  <si>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</si>
  <si>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</si>
  <si>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</si>
  <si>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</si>
  <si>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</si>
  <si>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</si>
  <si>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</si>
  <si>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</si>
  <si>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</si>
  <si>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</si>
  <si>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</si>
  <si>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</si>
  <si>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</si>
  <si>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</si>
  <si>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</si>
  <si>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</si>
  <si>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</si>
  <si>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</si>
  <si>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</si>
  <si>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</si>
  <si>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</si>
  <si>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</si>
  <si>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</si>
  <si>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</si>
  <si>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</si>
  <si>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</si>
  <si>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</si>
  <si>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</si>
  <si>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</si>
  <si>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</si>
  <si>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</si>
  <si>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</si>
  <si>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</si>
  <si>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</si>
  <si>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</si>
  <si>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</si>
  <si>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</si>
  <si>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</si>
  <si>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</si>
  <si>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</si>
  <si>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</si>
  <si>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</si>
  <si>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</si>
  <si>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</si>
  <si>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</si>
  <si>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</si>
  <si>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</si>
  <si>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</si>
  <si>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</si>
  <si>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</si>
  <si>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</si>
  <si>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</si>
  <si>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</si>
  <si>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</si>
  <si>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</si>
  <si>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</si>
  <si>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</si>
  <si>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</si>
  <si>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</si>
  <si>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</si>
  <si>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</si>
  <si>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</si>
  <si>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</si>
  <si>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</si>
  <si>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</si>
  <si>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</si>
  <si>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</si>
  <si>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</si>
  <si>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</si>
  <si>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</si>
  <si>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</si>
  <si>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</si>
  <si>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</si>
  <si>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</si>
  <si>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</si>
  <si>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</si>
  <si>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</si>
  <si>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</si>
  <si>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</si>
  <si>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</si>
  <si>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</si>
  <si>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</si>
  <si>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</si>
  <si>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</si>
  <si>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</si>
  <si>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</si>
  <si>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</si>
  <si>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</si>
  <si>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</si>
  <si>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</si>
  <si>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</si>
  <si>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</si>
  <si>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</si>
  <si>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</si>
  <si>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</si>
  <si>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</si>
  <si>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</si>
  <si>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</si>
  <si>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</si>
  <si>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</si>
  <si>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</si>
  <si>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</si>
  <si>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</si>
  <si>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</si>
  <si>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</si>
  <si>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</si>
  <si>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</si>
  <si>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</si>
  <si>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</si>
  <si>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</si>
  <si>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</si>
  <si>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</si>
  <si>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</si>
  <si>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</si>
  <si>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</si>
  <si>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</si>
  <si>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</si>
  <si>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</si>
  <si>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</si>
  <si>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</si>
  <si>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</si>
  <si>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</si>
  <si>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</si>
  <si>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</si>
  <si>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</si>
  <si>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</si>
  <si>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</si>
  <si>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</si>
  <si>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</si>
  <si>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</si>
  <si>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</si>
  <si>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</si>
  <si>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</si>
  <si>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</si>
  <si>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</si>
  <si>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</si>
  <si>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</si>
  <si>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</si>
  <si>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</si>
  <si>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</si>
  <si>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</si>
  <si>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</si>
  <si>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</si>
  <si>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</si>
  <si>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</si>
  <si>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</si>
  <si>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</si>
  <si>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</si>
  <si>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</si>
  <si>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</si>
  <si>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</si>
  <si>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</si>
  <si>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</si>
  <si>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</si>
  <si>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</si>
  <si>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</si>
  <si>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</si>
  <si>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</si>
  <si>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</si>
  <si>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</si>
  <si>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</si>
  <si>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</si>
  <si>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</si>
  <si>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</si>
  <si>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</si>
  <si>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</si>
  <si>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</si>
  <si>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</si>
  <si>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</si>
  <si>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</si>
  <si>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</si>
  <si>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</si>
  <si>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</si>
  <si>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</si>
  <si>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</si>
  <si>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</si>
  <si>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</si>
  <si>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</si>
  <si>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</si>
  <si>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</si>
  <si>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</si>
  <si>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</si>
  <si>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</si>
  <si>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</si>
  <si>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</si>
  <si>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</si>
  <si>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</si>
  <si>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</si>
  <si>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</si>
  <si>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</si>
  <si>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</si>
  <si>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</si>
  <si>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</si>
  <si>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</si>
  <si>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</si>
  <si>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</si>
  <si>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</si>
  <si>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</si>
  <si>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</si>
  <si>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</si>
  <si>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</si>
  <si>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</si>
  <si>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</si>
  <si>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</si>
  <si>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</si>
  <si>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</si>
  <si>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</si>
  <si>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</si>
  <si>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</si>
  <si>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</si>
  <si>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</si>
  <si>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</si>
  <si>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</si>
  <si>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</si>
  <si>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</si>
  <si>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</si>
  <si>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</si>
  <si>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</si>
  <si>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</si>
  <si>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</si>
  <si>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</si>
  <si>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</si>
  <si>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</si>
  <si>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</si>
  <si>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</si>
  <si>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</si>
  <si>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</si>
  <si>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</si>
  <si>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</si>
  <si>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</si>
  <si>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</si>
  <si>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</si>
  <si>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</si>
  <si>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</si>
  <si>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</si>
  <si>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</si>
  <si>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</si>
  <si>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</si>
  <si>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</si>
  <si>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</si>
  <si>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</si>
  <si>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</si>
  <si>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</si>
  <si>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</si>
  <si>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</si>
  <si>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</si>
  <si>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</si>
  <si>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</si>
  <si>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</si>
  <si>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</si>
  <si>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</si>
  <si>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</si>
  <si>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</si>
  <si>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</si>
  <si>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</si>
  <si>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</si>
  <si>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</si>
  <si>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</si>
  <si>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</si>
  <si>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</si>
  <si>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</si>
  <si>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</si>
  <si>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</si>
  <si>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</si>
  <si>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</si>
  <si>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</si>
  <si>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</si>
  <si>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</si>
  <si>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</si>
  <si>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</si>
  <si>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</si>
  <si>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</si>
  <si>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</si>
  <si>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</si>
  <si>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</si>
  <si>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</si>
  <si>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</si>
  <si>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</si>
  <si>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</si>
  <si>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</si>
  <si>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</si>
  <si>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</si>
  <si>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</si>
  <si>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</si>
  <si>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</si>
  <si>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</si>
  <si>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</si>
  <si>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</si>
  <si>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</si>
  <si>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</si>
  <si>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</si>
  <si>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</si>
  <si>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</si>
  <si>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</si>
  <si>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</si>
  <si>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</si>
  <si>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</si>
  <si>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</si>
  <si>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</si>
  <si>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</si>
  <si>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</si>
  <si>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</si>
  <si>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</si>
  <si>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</si>
  <si>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</si>
  <si>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</si>
  <si>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</si>
  <si>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</si>
  <si>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</si>
  <si>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</si>
  <si>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</si>
  <si>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</si>
  <si>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</si>
  <si>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</si>
  <si>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</si>
  <si>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</si>
  <si>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</si>
  <si>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</si>
  <si>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</si>
  <si>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</si>
  <si>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</si>
  <si>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</si>
  <si>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</si>
  <si>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</si>
  <si>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</si>
  <si>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</si>
  <si>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</si>
  <si>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</si>
  <si>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</si>
  <si>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</si>
  <si>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</si>
  <si>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</si>
  <si>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</si>
  <si>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</si>
  <si>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</si>
  <si>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</si>
  <si>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</si>
  <si>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</si>
  <si>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</si>
  <si>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</si>
  <si>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</si>
  <si>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</si>
  <si>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</si>
  <si>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</si>
  <si>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</si>
  <si>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</si>
  <si>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</si>
  <si>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</si>
  <si>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</si>
  <si>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</si>
  <si>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</si>
  <si>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</si>
  <si>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</si>
  <si>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</si>
  <si>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</si>
  <si>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</si>
  <si>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</si>
  <si>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</si>
  <si>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</si>
  <si>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</si>
  <si>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</si>
  <si>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</si>
  <si>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</si>
  <si>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</si>
  <si>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</si>
  <si>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</si>
  <si>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</si>
  <si>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</si>
  <si>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</si>
  <si>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</si>
  <si>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</si>
  <si>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</si>
  <si>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</si>
  <si>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</si>
  <si>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</si>
  <si>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</si>
  <si>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</si>
  <si>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</si>
  <si>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</si>
  <si>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</si>
  <si>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</si>
  <si>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</si>
  <si>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</si>
  <si>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</si>
  <si>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</si>
  <si>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</si>
  <si>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</si>
  <si>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</si>
  <si>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</si>
  <si>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</si>
  <si>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</si>
  <si>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</si>
  <si>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</si>
  <si>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</si>
  <si>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</si>
  <si>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</si>
  <si>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</si>
  <si>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</si>
  <si>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</si>
  <si>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</si>
  <si>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</si>
  <si>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</si>
  <si>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</si>
  <si>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</si>
  <si>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</si>
  <si>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</si>
  <si>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</si>
  <si>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</si>
  <si>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</si>
  <si>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</si>
  <si>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</si>
  <si>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</si>
  <si>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</si>
  <si>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</si>
  <si>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</si>
  <si>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</si>
  <si>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</si>
  <si>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</si>
  <si>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</si>
  <si>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</si>
  <si>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</si>
  <si>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</si>
  <si>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</si>
  <si>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</si>
  <si>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</si>
  <si>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</si>
  <si>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</si>
  <si>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</si>
  <si>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</si>
  <si>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</si>
  <si>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</si>
  <si>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</si>
  <si>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</si>
  <si>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</si>
  <si>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</si>
  <si>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</si>
  <si>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</si>
  <si>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</si>
  <si>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</si>
  <si>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</si>
  <si>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</si>
  <si>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</si>
  <si>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</si>
  <si>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</si>
  <si>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</si>
  <si>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</si>
  <si>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</si>
  <si>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</si>
  <si>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</si>
  <si>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</si>
  <si>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</si>
  <si>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</si>
  <si>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</si>
  <si>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</si>
  <si>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</si>
  <si>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</si>
  <si>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</si>
  <si>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</si>
  <si>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</si>
  <si>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</si>
  <si>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</si>
  <si>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</si>
  <si>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</si>
  <si>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</si>
  <si>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</si>
  <si>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</si>
  <si>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</si>
  <si>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</si>
  <si>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</si>
  <si>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</si>
  <si>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</si>
  <si>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</si>
  <si>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</si>
  <si>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</si>
  <si>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</si>
  <si>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</si>
  <si>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</si>
  <si>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</si>
  <si>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</si>
  <si>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</si>
  <si>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</si>
  <si>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</si>
  <si>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</si>
  <si>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</si>
  <si>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</si>
  <si>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</si>
  <si>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</si>
  <si>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</si>
  <si>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</si>
  <si>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</si>
  <si>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</si>
  <si>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</si>
  <si>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</si>
  <si>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</si>
  <si>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</si>
  <si>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</si>
  <si>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</si>
  <si>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</si>
  <si>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</si>
  <si>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</si>
  <si>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</si>
  <si>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</si>
  <si>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</si>
  <si>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</si>
  <si>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</si>
  <si>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</si>
  <si>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</si>
  <si>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</si>
  <si>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</si>
  <si>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</si>
  <si>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</si>
  <si>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</si>
  <si>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</si>
  <si>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</si>
  <si>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</si>
  <si>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</si>
  <si>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</si>
  <si>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</si>
  <si>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</si>
  <si>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</si>
  <si>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</si>
  <si>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</si>
  <si>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</si>
  <si>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</si>
  <si>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</si>
  <si>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</si>
  <si>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</si>
  <si>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</si>
  <si>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</si>
  <si>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</si>
  <si>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</si>
  <si>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</si>
  <si>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</si>
  <si>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</si>
  <si>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</si>
  <si>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</si>
  <si>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</si>
  <si>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</si>
  <si>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</si>
  <si>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</si>
  <si>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</si>
  <si>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</si>
  <si>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</si>
  <si>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</si>
  <si>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</si>
  <si>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</si>
  <si>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</si>
  <si>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</si>
  <si>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</si>
  <si>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</si>
  <si>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</si>
  <si>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</si>
  <si>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</si>
  <si>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</si>
  <si>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</si>
  <si>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</si>
  <si>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</si>
  <si>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</si>
  <si>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</si>
  <si>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</si>
  <si>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</si>
  <si>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</si>
  <si>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</si>
  <si>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</si>
  <si>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</si>
  <si>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</si>
  <si>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</si>
  <si>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</si>
  <si>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</si>
  <si>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</si>
  <si>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</si>
  <si>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</si>
  <si>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</si>
  <si>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</si>
  <si>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</si>
  <si>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</si>
  <si>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</si>
  <si>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</si>
  <si>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</si>
  <si>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</si>
  <si>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</si>
  <si>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</si>
  <si>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</si>
  <si>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</si>
  <si>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</si>
  <si>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</si>
  <si>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</si>
  <si>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</si>
  <si>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</si>
  <si>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</si>
  <si>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</si>
  <si>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</si>
  <si>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</si>
  <si>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</si>
  <si>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</si>
  <si>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</si>
  <si>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</si>
  <si>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</si>
  <si>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</si>
  <si>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</si>
  <si>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</si>
  <si>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</si>
  <si>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</si>
  <si>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</si>
  <si>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</si>
  <si>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</si>
  <si>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</si>
  <si>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</si>
  <si>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</si>
  <si>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</si>
  <si>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</si>
  <si>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</si>
  <si>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</si>
  <si>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</si>
  <si>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</si>
  <si>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</si>
  <si>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</si>
  <si>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</si>
  <si>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</si>
  <si>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</si>
  <si>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</si>
  <si>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</si>
  <si>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</si>
  <si>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</si>
  <si>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</si>
  <si>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</si>
  <si>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</si>
  <si>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</si>
  <si>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</si>
  <si>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</si>
  <si>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</si>
  <si>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</si>
  <si>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</si>
  <si>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</si>
  <si>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</si>
  <si>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</si>
  <si>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</si>
  <si>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</si>
  <si>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</si>
  <si>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</si>
  <si>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</si>
  <si>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</si>
  <si>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</si>
  <si>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</si>
  <si>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</si>
  <si>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</si>
  <si>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</si>
  <si>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</si>
  <si>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</si>
  <si>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</si>
  <si>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</si>
  <si>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</si>
  <si>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</si>
  <si>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</si>
  <si>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</si>
  <si>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</si>
  <si>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</si>
  <si>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</si>
  <si>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</si>
  <si>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</si>
  <si>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</si>
  <si>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</si>
  <si>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</si>
  <si>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</si>
  <si>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</si>
  <si>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</si>
  <si>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</si>
  <si>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</si>
  <si>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</si>
  <si>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</si>
  <si>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</si>
  <si>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</si>
  <si>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</si>
  <si>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</si>
  <si>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</si>
  <si>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</si>
  <si>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</si>
  <si>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</si>
  <si>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</si>
  <si>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</si>
  <si>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</si>
  <si>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</si>
  <si>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</si>
  <si>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</si>
  <si>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</si>
  <si>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</si>
  <si>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</si>
  <si>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</si>
  <si>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</si>
  <si>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</si>
  <si>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</si>
  <si>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</si>
  <si>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</si>
  <si>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</si>
  <si>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</si>
  <si>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</si>
  <si>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</si>
  <si>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</si>
  <si>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</si>
  <si>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</si>
  <si>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</si>
  <si>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</si>
  <si>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</si>
  <si>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</si>
  <si>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</si>
  <si>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</si>
  <si>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</si>
  <si>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</si>
  <si>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</si>
  <si>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</si>
  <si>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</si>
  <si>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</si>
  <si>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</si>
  <si>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</si>
  <si>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</si>
  <si>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</si>
  <si>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</si>
  <si>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</si>
  <si>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</si>
  <si>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</si>
  <si>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</si>
  <si>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</si>
  <si>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</si>
  <si>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</si>
  <si>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</si>
  <si>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</si>
  <si>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</si>
  <si>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</si>
  <si>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</si>
  <si>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</si>
  <si>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</si>
  <si>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</si>
  <si>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</si>
  <si>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</si>
  <si>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</si>
  <si>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</si>
  <si>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</si>
  <si>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</si>
  <si>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</si>
  <si>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</si>
  <si>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</si>
  <si>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</si>
  <si>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</si>
  <si>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</si>
  <si>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</si>
  <si>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</si>
  <si>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</si>
  <si>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</si>
  <si>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</si>
  <si>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</si>
  <si>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</si>
  <si>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</si>
  <si>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</si>
  <si>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</si>
  <si>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</si>
  <si>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</si>
  <si>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</si>
  <si>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</si>
  <si>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</si>
  <si>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</si>
  <si>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</si>
  <si>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</si>
  <si>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</si>
  <si>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</si>
  <si>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</si>
  <si>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</si>
  <si>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</si>
  <si>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</si>
  <si>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</si>
  <si>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</si>
  <si>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</si>
  <si>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</si>
  <si>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</si>
  <si>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</si>
  <si>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</si>
  <si>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</si>
  <si>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</si>
  <si>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</si>
  <si>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</si>
  <si>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</si>
  <si>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</si>
  <si>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</si>
  <si>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</si>
  <si>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</si>
  <si>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</si>
  <si>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</si>
  <si>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</si>
  <si>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</si>
  <si>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</si>
  <si>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</si>
  <si>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</si>
  <si>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</si>
  <si>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</si>
  <si>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</si>
  <si>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</si>
  <si>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</si>
  <si>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</si>
  <si>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</si>
  <si>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</si>
  <si>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</si>
  <si>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</si>
  <si>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</si>
  <si>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</si>
  <si>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</si>
  <si>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</si>
  <si>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</si>
  <si>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</si>
  <si>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</si>
  <si>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</si>
  <si>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</si>
  <si>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</si>
  <si>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</si>
  <si>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</si>
  <si>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</si>
  <si>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</si>
  <si>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</si>
  <si>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</si>
  <si>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</si>
  <si>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</si>
  <si>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</si>
  <si>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</si>
  <si>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</si>
  <si>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</si>
  <si>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</si>
  <si>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</si>
  <si>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</si>
  <si>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</si>
  <si>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</si>
  <si>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</si>
  <si>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</si>
  <si>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</si>
  <si>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</si>
  <si>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</si>
  <si>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</si>
  <si>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</si>
  <si>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</si>
  <si>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</si>
  <si>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</si>
  <si>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</si>
  <si>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</si>
  <si>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</si>
  <si>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</si>
  <si>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</si>
  <si>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</si>
  <si>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</si>
  <si>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</si>
  <si>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</si>
  <si>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</si>
  <si>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</si>
  <si>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</si>
  <si>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</si>
  <si>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</si>
  <si>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</si>
  <si>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</si>
  <si>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</si>
  <si>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</si>
  <si>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</si>
  <si>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</si>
  <si>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</si>
  <si>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</si>
  <si>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</si>
  <si>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</si>
  <si>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</si>
  <si>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</si>
  <si>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</si>
  <si>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</si>
  <si>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</si>
  <si>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</si>
  <si>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</si>
  <si>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</si>
  <si>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</si>
  <si>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</si>
  <si>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</si>
  <si>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</si>
  <si>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</si>
  <si>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</si>
  <si>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</si>
  <si>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</si>
  <si>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</si>
  <si>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</si>
  <si>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</si>
  <si>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</si>
  <si>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</si>
  <si>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</si>
  <si>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</si>
  <si>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</si>
  <si>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</si>
  <si>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</si>
  <si>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</si>
  <si>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</si>
  <si>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</si>
  <si>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</si>
  <si>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</si>
  <si>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</si>
  <si>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</si>
  <si>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</si>
  <si>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</si>
  <si>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</si>
  <si>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</si>
  <si>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</si>
  <si>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</si>
  <si>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</si>
  <si>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</si>
  <si>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</si>
  <si>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</si>
  <si>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</si>
  <si>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</si>
  <si>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</si>
  <si>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</si>
  <si>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</si>
  <si>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</si>
  <si>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</si>
  <si>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</si>
  <si>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</si>
  <si>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</si>
  <si>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</si>
  <si>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</si>
  <si>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</si>
  <si>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</si>
  <si>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</si>
  <si>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</si>
  <si>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</si>
  <si>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</si>
  <si>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</si>
  <si>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</si>
  <si>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</si>
  <si>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</si>
  <si>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</si>
  <si>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</si>
  <si>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</si>
  <si>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</si>
  <si>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</si>
  <si>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</si>
  <si>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</si>
  <si>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</si>
  <si>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</si>
  <si>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</si>
  <si>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</si>
  <si>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</si>
  <si>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</si>
  <si>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</si>
  <si>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</si>
  <si>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</si>
  <si>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</si>
  <si>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</si>
  <si>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</si>
  <si>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</si>
  <si>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</si>
  <si>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</si>
  <si>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</si>
  <si>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</si>
  <si>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</si>
  <si>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</si>
  <si>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</si>
  <si>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</si>
  <si>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</si>
  <si>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</si>
  <si>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</si>
  <si>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</si>
  <si>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</si>
  <si>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</si>
  <si>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</si>
  <si>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</si>
  <si>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</si>
  <si>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</si>
  <si>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</si>
  <si>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</si>
  <si>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</si>
  <si>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</si>
  <si>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</si>
  <si>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</si>
  <si>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</si>
  <si>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</si>
  <si>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</si>
  <si>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</si>
  <si>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</si>
  <si>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</si>
  <si>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</si>
  <si>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</si>
  <si>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</si>
  <si>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</si>
  <si>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</si>
  <si>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</si>
  <si>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</si>
  <si>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</si>
  <si>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</si>
  <si>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</si>
  <si>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</si>
  <si>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</si>
  <si>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</si>
  <si>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</si>
  <si>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</si>
  <si>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</si>
  <si>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</si>
  <si>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</si>
  <si>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</si>
  <si>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</si>
  <si>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</si>
  <si>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</si>
  <si>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</si>
  <si>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</si>
  <si>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</si>
  <si>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</si>
  <si>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</si>
  <si>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</si>
  <si>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</si>
  <si>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</si>
  <si>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</si>
  <si>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</si>
  <si>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</si>
  <si>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</si>
  <si>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</si>
  <si>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</si>
  <si>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</si>
  <si>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</si>
  <si>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</si>
  <si>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</si>
  <si>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</si>
  <si>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</si>
  <si>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</si>
  <si>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</si>
  <si>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</si>
  <si>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</si>
  <si>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</si>
  <si>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</si>
  <si>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</si>
  <si>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</si>
  <si>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</si>
  <si>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</si>
  <si>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</si>
  <si>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</si>
  <si>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</si>
  <si>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</si>
  <si>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</si>
  <si>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</si>
  <si>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</si>
  <si>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</si>
  <si>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</si>
  <si>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</si>
  <si>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</si>
  <si>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</si>
  <si>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</si>
  <si>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</si>
  <si>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</si>
  <si>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</si>
  <si>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</si>
  <si>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</si>
  <si>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</si>
  <si>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</si>
  <si>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</si>
  <si>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</si>
  <si>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</si>
  <si>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</si>
  <si>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</si>
  <si>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</si>
  <si>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</si>
  <si>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</si>
  <si>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</si>
  <si>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</si>
  <si>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</si>
  <si>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</si>
  <si>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</si>
  <si>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</si>
  <si>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</si>
  <si>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</si>
  <si>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</si>
  <si>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</si>
  <si>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</si>
  <si>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</si>
  <si>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</si>
  <si>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</si>
  <si>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</si>
  <si>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</si>
  <si>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</si>
  <si>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</si>
  <si>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</si>
  <si>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</si>
  <si>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</si>
  <si>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</si>
  <si>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</si>
  <si>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</si>
  <si>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</si>
  <si>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</si>
  <si>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</si>
  <si>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</si>
  <si>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</si>
  <si>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</si>
  <si>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</si>
  <si>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</si>
  <si>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</si>
  <si>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</si>
  <si>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</si>
  <si>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</si>
  <si>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</si>
  <si>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</si>
  <si>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</si>
  <si>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</si>
  <si>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</si>
  <si>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</si>
  <si>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</si>
  <si>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</si>
  <si>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</si>
  <si>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</si>
  <si>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</si>
  <si>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</si>
  <si>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</si>
  <si>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</si>
  <si>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</si>
  <si>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</si>
  <si>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</si>
  <si>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</si>
  <si>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</si>
  <si>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</si>
  <si>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</si>
  <si>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</si>
  <si>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</si>
  <si>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</si>
  <si>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</si>
  <si>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</si>
  <si>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</si>
  <si>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</si>
  <si>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</si>
  <si>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</si>
  <si>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</si>
  <si>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</si>
  <si>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</si>
  <si>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</si>
  <si>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</si>
  <si>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</si>
  <si>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</si>
  <si>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</si>
  <si>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</si>
  <si>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</si>
  <si>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</si>
  <si>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</si>
  <si>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</si>
  <si>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</si>
  <si>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</si>
  <si>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</si>
  <si>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</si>
  <si>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</si>
  <si>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</si>
  <si>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</si>
  <si>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</si>
  <si>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</si>
  <si>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</si>
  <si>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</si>
  <si>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</si>
  <si>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</si>
  <si>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</si>
  <si>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</si>
  <si>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</si>
  <si>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</si>
  <si>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</si>
  <si>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</si>
  <si>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</si>
  <si>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</si>
  <si>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</si>
  <si>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</si>
  <si>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</si>
  <si>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</si>
  <si>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</si>
  <si>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</si>
  <si>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</si>
  <si>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</si>
  <si>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</si>
  <si>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</si>
  <si>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</si>
  <si>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</si>
  <si>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</si>
  <si>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</si>
  <si>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</si>
  <si>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</si>
  <si>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</si>
  <si>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</si>
  <si>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</si>
  <si>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</si>
  <si>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</si>
  <si>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</si>
  <si>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</si>
  <si>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</si>
  <si>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</si>
  <si>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</si>
  <si>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</si>
  <si>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</si>
  <si>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</si>
  <si>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</si>
  <si>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</si>
  <si>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</si>
  <si>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</si>
  <si>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</si>
  <si>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</si>
  <si>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</si>
  <si>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</si>
  <si>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</si>
  <si>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</si>
  <si>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</si>
  <si>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</si>
  <si>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</si>
  <si>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</si>
  <si>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</si>
  <si>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</si>
  <si>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</si>
  <si>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</si>
  <si>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</si>
  <si>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</si>
  <si>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</si>
  <si>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</si>
  <si>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</si>
  <si>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</si>
  <si>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</si>
  <si>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</si>
  <si>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</si>
  <si>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</si>
  <si>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</si>
  <si>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</si>
  <si>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</si>
  <si>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</si>
  <si>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</si>
  <si>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</si>
  <si>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</si>
  <si>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</si>
  <si>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</si>
  <si>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</si>
  <si>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</si>
  <si>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</si>
  <si>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</si>
  <si>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</si>
  <si>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</si>
  <si>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</si>
  <si>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</si>
  <si>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</si>
  <si>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</si>
  <si>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</si>
  <si>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</si>
  <si>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</si>
  <si>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</si>
  <si>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</si>
  <si>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</si>
  <si>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</si>
  <si>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</si>
  <si>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</si>
  <si>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</si>
  <si>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</si>
  <si>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</si>
  <si>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</si>
  <si>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</si>
  <si>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</si>
  <si>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</si>
  <si>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</si>
  <si>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</si>
  <si>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</si>
  <si>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</si>
  <si>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</si>
  <si>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</si>
  <si>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</si>
  <si>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</si>
  <si>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</si>
  <si>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</si>
  <si>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</si>
  <si>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</si>
  <si>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</si>
  <si>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</si>
  <si>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</si>
  <si>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</si>
  <si>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</si>
  <si>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</si>
  <si>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</si>
  <si>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</si>
  <si>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</si>
  <si>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</si>
  <si>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</si>
  <si>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</si>
  <si>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</si>
  <si>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</si>
  <si>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</si>
  <si>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</si>
  <si>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</si>
  <si>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</si>
  <si>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</si>
  <si>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</si>
  <si>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</si>
  <si>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</si>
  <si>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</si>
  <si>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</si>
  <si>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</si>
  <si>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</si>
  <si>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</si>
  <si>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</si>
  <si>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</si>
  <si>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</si>
  <si>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</si>
  <si>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</si>
  <si>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</si>
  <si>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</si>
  <si>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</si>
  <si>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</si>
  <si>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</si>
  <si>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</si>
  <si>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</si>
  <si>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</si>
  <si>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</si>
  <si>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</si>
  <si>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</si>
  <si>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</si>
  <si>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</si>
  <si>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</si>
  <si>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</si>
  <si>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</si>
  <si>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</si>
  <si>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</si>
  <si>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</si>
  <si>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</si>
  <si>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</si>
  <si>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</si>
  <si>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</si>
  <si>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</si>
  <si>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</si>
  <si>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</si>
  <si>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</si>
  <si>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</si>
  <si>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</si>
  <si>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</si>
  <si>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</si>
  <si>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</si>
  <si>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</si>
  <si>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</si>
  <si>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</si>
  <si>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</si>
  <si>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</si>
  <si>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</si>
  <si>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</si>
  <si>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</si>
  <si>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</si>
  <si>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</si>
  <si>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</si>
  <si>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</si>
  <si>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</si>
  <si>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</si>
  <si>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</si>
  <si>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</si>
  <si>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</si>
  <si>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</si>
  <si>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</si>
  <si>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</si>
  <si>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</si>
  <si>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</si>
  <si>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</si>
  <si>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</si>
  <si>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</si>
  <si>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</si>
  <si>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</si>
  <si>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</si>
  <si>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</si>
  <si>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</si>
  <si>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</si>
  <si>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</si>
  <si>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</si>
  <si>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</si>
  <si>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</si>
  <si>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</si>
  <si>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</si>
  <si>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</si>
  <si>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</si>
  <si>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</si>
  <si>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</si>
  <si>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</si>
  <si>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</si>
  <si>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</si>
  <si>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</si>
  <si>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</si>
  <si>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</si>
  <si>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</si>
  <si>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</si>
  <si>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</si>
  <si>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</si>
  <si>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</si>
  <si>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</si>
  <si>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</si>
  <si>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</si>
  <si>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</si>
  <si>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</si>
  <si>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</si>
  <si>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</si>
  <si>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</si>
  <si>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</si>
  <si>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</si>
  <si>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</si>
  <si>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</si>
  <si>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</si>
  <si>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</si>
  <si>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</si>
  <si>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</si>
  <si>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</si>
  <si>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</si>
  <si>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</si>
  <si>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</si>
  <si>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</si>
  <si>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</si>
  <si>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</si>
  <si>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</si>
  <si>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</si>
  <si>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</si>
  <si>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</si>
  <si>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</si>
  <si>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</si>
  <si>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</si>
  <si>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</si>
  <si>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</si>
  <si>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</si>
  <si>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</si>
  <si>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</si>
  <si>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</si>
  <si>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</si>
  <si>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</si>
  <si>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</si>
  <si>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</si>
  <si>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</si>
  <si>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</si>
  <si>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</si>
  <si>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</si>
  <si>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</si>
  <si>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</si>
  <si>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</si>
  <si>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</si>
  <si>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</si>
  <si>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</si>
  <si>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</si>
  <si>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</si>
  <si>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</si>
  <si>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</si>
  <si>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</si>
  <si>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</si>
  <si>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</si>
  <si>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</si>
  <si>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</si>
  <si>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</si>
  <si>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</si>
  <si>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</si>
  <si>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</si>
  <si>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</si>
  <si>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</si>
  <si>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</si>
  <si>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</si>
  <si>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</si>
  <si>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</si>
  <si>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</si>
  <si>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</si>
  <si>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</si>
  <si>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</si>
  <si>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</si>
  <si>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</si>
  <si>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</si>
  <si>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</si>
  <si>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</si>
  <si>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</si>
  <si>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</si>
  <si>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</si>
  <si>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</si>
  <si>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</si>
  <si>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</si>
  <si>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</si>
  <si>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</si>
  <si>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</si>
  <si>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</si>
  <si>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</si>
  <si>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</si>
  <si>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</si>
  <si>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</si>
  <si>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</si>
  <si>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</si>
  <si>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</si>
  <si>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</si>
  <si>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</si>
  <si>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</si>
  <si>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</si>
  <si>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</si>
  <si>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</si>
  <si>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</si>
  <si>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</si>
  <si>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</si>
  <si>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</si>
  <si>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</si>
  <si>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</si>
  <si>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</si>
  <si>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</si>
  <si>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</si>
  <si>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</si>
  <si>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</si>
  <si>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</si>
  <si>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</si>
  <si>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</si>
  <si>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</si>
  <si>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</si>
  <si>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</si>
  <si>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</si>
  <si>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</si>
  <si>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</si>
  <si>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</si>
  <si>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</si>
  <si>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</si>
  <si>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</si>
  <si>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</si>
  <si>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</si>
  <si>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</si>
  <si>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</si>
  <si>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</si>
  <si>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</si>
  <si>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</si>
  <si>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</si>
  <si>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</si>
  <si>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</si>
  <si>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</si>
  <si>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</si>
  <si>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</si>
  <si>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</si>
  <si>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</si>
  <si>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</si>
  <si>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</si>
  <si>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</si>
  <si>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</si>
  <si>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</si>
  <si>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</si>
  <si>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</si>
  <si>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</si>
  <si>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</si>
  <si>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</si>
  <si>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</si>
  <si>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</si>
  <si>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</si>
  <si>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</si>
  <si>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</si>
  <si>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</si>
  <si>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</si>
  <si>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</si>
  <si>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</si>
  <si>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</si>
  <si>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</si>
  <si>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</si>
  <si>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</si>
  <si>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</si>
  <si>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</si>
  <si>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</si>
  <si>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</si>
  <si>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</si>
  <si>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</si>
  <si>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</si>
  <si>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</si>
  <si>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</si>
  <si>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</si>
  <si>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</si>
  <si>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</si>
  <si>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</si>
  <si>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</si>
  <si>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</si>
  <si>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</si>
  <si>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</si>
  <si>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</si>
  <si>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</si>
  <si>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</si>
  <si>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</si>
  <si>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</si>
  <si>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</si>
  <si>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</si>
  <si>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</si>
  <si>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</si>
  <si>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</si>
  <si>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</si>
  <si>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</si>
  <si>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</si>
  <si>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</si>
  <si>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</si>
  <si>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</si>
  <si>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</si>
  <si>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</si>
  <si>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</si>
  <si>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</si>
  <si>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</si>
  <si>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</si>
  <si>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</si>
  <si>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</si>
  <si>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</si>
  <si>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</si>
  <si>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</si>
  <si>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</si>
  <si>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</si>
  <si>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</si>
  <si>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</si>
  <si>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</si>
  <si>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</si>
  <si>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</si>
  <si>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</si>
  <si>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</si>
  <si>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</si>
  <si>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</si>
  <si>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</si>
  <si>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</si>
  <si>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</si>
  <si>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</si>
  <si>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</si>
  <si>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</si>
  <si>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</si>
  <si>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</si>
  <si>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</si>
  <si>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</si>
  <si>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</si>
  <si>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</si>
  <si>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</si>
  <si>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</si>
  <si>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</si>
  <si>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</si>
  <si>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</si>
  <si>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</si>
  <si>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</si>
  <si>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</si>
  <si>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</si>
  <si>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</si>
  <si>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</si>
  <si>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</si>
  <si>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</si>
  <si>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</si>
  <si>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</si>
  <si>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</si>
  <si>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</si>
  <si>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</si>
  <si>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</si>
  <si>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</si>
  <si>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</si>
  <si>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</si>
  <si>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</si>
  <si>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</si>
  <si>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</si>
  <si>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</si>
  <si>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</si>
  <si>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</si>
  <si>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</si>
  <si>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</si>
  <si>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</si>
  <si>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</si>
  <si>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</si>
  <si>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</si>
  <si>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</si>
  <si>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</si>
  <si>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</si>
  <si>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</si>
  <si>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</si>
  <si>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</si>
  <si>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</si>
  <si>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</si>
  <si>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</si>
  <si>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</si>
  <si>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</si>
  <si>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</si>
  <si>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</si>
  <si>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</si>
  <si>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</si>
  <si>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</si>
  <si>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</si>
  <si>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</si>
  <si>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</si>
  <si>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</si>
  <si>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</si>
  <si>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</si>
  <si>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</si>
  <si>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</si>
  <si>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</si>
  <si>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</si>
  <si>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</si>
  <si>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</si>
  <si>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</si>
  <si>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</si>
  <si>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</si>
  <si>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</si>
  <si>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</si>
  <si>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</si>
  <si>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</si>
  <si>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</si>
  <si>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</si>
  <si>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</si>
  <si>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</si>
  <si>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</si>
  <si>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</si>
  <si>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</si>
  <si>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</si>
  <si>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</si>
  <si>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</si>
  <si>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</si>
  <si>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</si>
  <si>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</si>
  <si>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</si>
  <si>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</si>
  <si>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</si>
  <si>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</si>
  <si>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</si>
  <si>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</si>
  <si>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</si>
  <si>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</si>
  <si>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</si>
  <si>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</si>
  <si>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</si>
  <si>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</si>
  <si>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</si>
  <si>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</si>
  <si>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</si>
  <si>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</si>
  <si>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</si>
  <si>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</si>
  <si>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</si>
  <si>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</si>
  <si>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</si>
  <si>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</si>
  <si>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</si>
  <si>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</si>
  <si>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</si>
  <si>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</si>
  <si>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</si>
  <si>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</si>
  <si>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</si>
  <si>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</si>
  <si>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</si>
  <si>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</si>
  <si>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</si>
  <si>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</si>
  <si>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</si>
  <si>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</si>
  <si>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</si>
  <si>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</si>
  <si>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</si>
  <si>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</si>
  <si>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</si>
  <si>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</si>
  <si>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</si>
  <si>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</si>
  <si>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</si>
  <si>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</si>
  <si>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</si>
  <si>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</si>
  <si>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</si>
  <si>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</si>
  <si>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</si>
  <si>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</si>
  <si>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</si>
  <si>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</si>
  <si>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</si>
  <si>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</si>
  <si>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</si>
  <si>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</si>
  <si>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</si>
  <si>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</si>
  <si>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</si>
  <si>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</si>
  <si>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</si>
  <si>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</si>
  <si>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</si>
  <si>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</si>
  <si>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</si>
  <si>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</si>
  <si>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</si>
  <si>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</si>
  <si>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</si>
  <si>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</si>
  <si>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</si>
  <si>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</si>
  <si>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</si>
  <si>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</si>
  <si>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</si>
  <si>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</si>
  <si>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</si>
  <si>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</si>
  <si>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</si>
  <si>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</si>
  <si>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</si>
  <si>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</si>
  <si>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</si>
  <si>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</si>
  <si>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</si>
  <si>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</si>
  <si>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</si>
  <si>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</si>
  <si>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</si>
  <si>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</si>
  <si>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</si>
  <si>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</si>
  <si>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</si>
  <si>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</si>
  <si>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</si>
  <si>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</si>
  <si>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</si>
  <si>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</si>
  <si>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</si>
  <si>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</si>
  <si>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</si>
  <si>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</si>
  <si>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</si>
  <si>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</si>
  <si>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</si>
  <si>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</si>
  <si>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</si>
  <si>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</si>
  <si>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</si>
  <si>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</si>
  <si>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</si>
  <si>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</si>
  <si>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</si>
  <si>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</si>
  <si>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</si>
  <si>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</si>
  <si>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</si>
  <si>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</si>
  <si>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</si>
  <si>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</si>
  <si>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</si>
  <si>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</si>
  <si>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</si>
  <si>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</si>
  <si>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</si>
  <si>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</si>
  <si>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</si>
  <si>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</si>
  <si>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</si>
  <si>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</si>
  <si>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</si>
  <si>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</si>
  <si>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</si>
  <si>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</si>
  <si>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</si>
  <si>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</si>
  <si>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</si>
  <si>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</si>
  <si>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</si>
  <si>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</si>
  <si>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</si>
  <si>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</si>
  <si>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</si>
  <si>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</si>
  <si>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</si>
  <si>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</si>
  <si>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</si>
  <si>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</si>
  <si>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</si>
  <si>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</si>
  <si>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</si>
  <si>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</si>
  <si>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</si>
  <si>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</si>
  <si>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</si>
  <si>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</si>
  <si>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</si>
  <si>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</si>
  <si>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</si>
  <si>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</si>
  <si>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</si>
  <si>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</si>
  <si>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</si>
  <si>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</si>
  <si>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</si>
  <si>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</si>
  <si>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</si>
  <si>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</si>
  <si>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</si>
  <si>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</si>
  <si>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</si>
  <si>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</si>
  <si>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</si>
  <si>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</si>
  <si>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</si>
  <si>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</si>
  <si>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</si>
  <si>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</si>
  <si>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</si>
  <si>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</si>
  <si>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</si>
  <si>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</si>
  <si>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</si>
  <si>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</si>
  <si>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</si>
  <si>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</si>
  <si>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</si>
  <si>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</si>
  <si>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</si>
  <si>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</si>
  <si>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</si>
  <si>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</si>
  <si>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</si>
  <si>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</si>
  <si>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</si>
  <si>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</si>
  <si>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</si>
  <si>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</si>
  <si>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</si>
  <si>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</si>
  <si>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</si>
  <si>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</si>
  <si>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</si>
  <si>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</si>
  <si>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</si>
  <si>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</si>
  <si>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</si>
  <si>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</si>
  <si>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</si>
  <si>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</si>
  <si>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</si>
  <si>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</si>
  <si>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</si>
  <si>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</si>
  <si>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</si>
  <si>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</si>
  <si>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</si>
  <si>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</si>
  <si>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</si>
  <si>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</si>
  <si>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</si>
  <si>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</si>
  <si>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</si>
  <si>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</si>
  <si>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</si>
  <si>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</si>
  <si>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</si>
  <si>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</si>
  <si>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</si>
  <si>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</si>
  <si>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</si>
  <si>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</si>
  <si>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</si>
  <si>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</si>
  <si>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</si>
  <si>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</si>
  <si>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</si>
  <si>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</si>
  <si>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</si>
  <si>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</si>
  <si>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</si>
  <si>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</si>
  <si>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</si>
  <si>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</si>
  <si>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</si>
  <si>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</si>
  <si>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</si>
  <si>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</si>
  <si>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</si>
  <si>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</si>
  <si>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</si>
  <si>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</si>
  <si>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</si>
  <si>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</si>
  <si>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</si>
  <si>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</si>
  <si>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</si>
  <si>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</si>
  <si>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</si>
  <si>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</si>
  <si>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</si>
  <si>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</si>
  <si>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</si>
  <si>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</si>
  <si>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</si>
  <si>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</si>
  <si>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</si>
  <si>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</si>
  <si>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</si>
  <si>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</si>
  <si>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</si>
  <si>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</si>
  <si>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</si>
  <si>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</si>
  <si>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</si>
  <si>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</si>
  <si>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</si>
  <si>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</si>
  <si>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</si>
  <si>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</si>
  <si>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</si>
  <si>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</si>
  <si>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</si>
  <si>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</si>
  <si>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</si>
  <si>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</si>
  <si>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</si>
  <si>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</si>
  <si>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</si>
  <si>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</si>
  <si>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</si>
  <si>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</si>
  <si>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</si>
  <si>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</si>
  <si>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</si>
  <si>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</si>
  <si>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</si>
  <si>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</si>
  <si>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</si>
  <si>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</si>
  <si>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</si>
  <si>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</si>
  <si>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</si>
  <si>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</si>
  <si>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</si>
  <si>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</si>
  <si>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</si>
  <si>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</si>
  <si>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</si>
  <si>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</si>
  <si>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</si>
  <si>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</si>
  <si>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</si>
  <si>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</si>
  <si>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</si>
  <si>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</si>
  <si>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</si>
  <si>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</si>
  <si>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</si>
  <si>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</si>
  <si>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</si>
  <si>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</si>
  <si>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</si>
  <si>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</si>
  <si>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</si>
  <si>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</si>
  <si>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</si>
  <si>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</si>
  <si>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</si>
  <si>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</si>
  <si>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</si>
  <si>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</si>
  <si>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</si>
  <si>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</si>
  <si>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</si>
  <si>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</si>
  <si>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</si>
  <si>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</si>
  <si>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</si>
  <si>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</si>
  <si>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</si>
  <si>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</si>
  <si>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</si>
  <si>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</si>
  <si>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</si>
  <si>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</si>
  <si>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</si>
  <si>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</si>
  <si>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</si>
  <si>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</si>
  <si>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</si>
  <si>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</si>
  <si>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</si>
  <si>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</si>
  <si>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</si>
  <si>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</si>
  <si>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</si>
  <si>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</si>
  <si>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</si>
  <si>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</si>
  <si>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</si>
  <si>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</si>
  <si>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</si>
  <si>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</si>
  <si>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</si>
  <si>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</si>
  <si>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</si>
  <si>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</si>
  <si>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</si>
  <si>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</si>
  <si>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</si>
  <si>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</si>
  <si>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</si>
  <si>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</si>
  <si>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</si>
  <si>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</si>
  <si>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</si>
  <si>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</si>
  <si>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</si>
  <si>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</si>
  <si>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</si>
  <si>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</si>
  <si>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</si>
  <si>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</si>
  <si>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</si>
  <si>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</si>
  <si>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</si>
  <si>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</si>
  <si>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</si>
  <si>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</si>
  <si>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</si>
  <si>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</si>
  <si>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</si>
  <si>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</si>
  <si>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</si>
  <si>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</si>
  <si>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</si>
  <si>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</si>
  <si>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</si>
  <si>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</si>
  <si>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</si>
  <si>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</si>
  <si>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</si>
  <si>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</si>
  <si>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</si>
  <si>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</si>
  <si>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</si>
  <si>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</si>
  <si>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</si>
  <si>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</si>
  <si>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</si>
  <si>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</si>
  <si>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</si>
  <si>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</si>
  <si>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</si>
  <si>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</si>
  <si>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</si>
  <si>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</si>
  <si>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</si>
  <si>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</si>
  <si>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</si>
  <si>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</si>
  <si>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</si>
  <si>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</si>
  <si>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</si>
  <si>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</si>
  <si>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</si>
  <si>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</si>
  <si>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</si>
  <si>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</si>
  <si>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</si>
  <si>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</si>
  <si>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</si>
  <si>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</si>
  <si>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</si>
  <si>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</si>
  <si>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</si>
  <si>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</si>
  <si>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</si>
  <si>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</si>
  <si>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</si>
  <si>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</si>
  <si>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</si>
  <si>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</si>
  <si>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</si>
  <si>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</si>
  <si>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</si>
  <si>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</si>
  <si>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</si>
  <si>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</si>
  <si>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</si>
  <si>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</si>
  <si>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</si>
  <si>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</si>
  <si>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</si>
  <si>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</si>
  <si>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</si>
  <si>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</si>
  <si>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</si>
  <si>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</si>
  <si>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</si>
  <si>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</si>
  <si>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</si>
  <si>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</si>
  <si>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</si>
  <si>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</si>
  <si>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</si>
  <si>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</si>
  <si>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</si>
  <si>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</si>
  <si>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</si>
  <si>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</si>
  <si>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</si>
  <si>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</si>
  <si>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</si>
  <si>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</si>
  <si>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</si>
  <si>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</si>
  <si>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</si>
  <si>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</si>
  <si>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</si>
  <si>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</si>
  <si>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</si>
  <si>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</si>
  <si>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</si>
  <si>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</si>
  <si>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</si>
  <si>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</si>
  <si>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</si>
  <si>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</si>
  <si>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</si>
  <si>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</si>
  <si>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</si>
  <si>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</si>
  <si>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</si>
  <si>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</si>
  <si>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</si>
  <si>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</si>
  <si>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</si>
  <si>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</si>
  <si>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</si>
  <si>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</si>
  <si>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</si>
  <si>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</si>
  <si>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</si>
  <si>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</si>
  <si>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</si>
  <si>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</si>
  <si>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</si>
  <si>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</si>
  <si>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</si>
  <si>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</si>
  <si>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</si>
  <si>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</si>
  <si>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</si>
  <si>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</si>
  <si>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</si>
  <si>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</si>
  <si>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</si>
  <si>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</si>
  <si>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</si>
  <si>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</si>
  <si>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</si>
  <si>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</si>
  <si>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</si>
  <si>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</si>
  <si>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</si>
  <si>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</si>
  <si>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</si>
  <si>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</si>
  <si>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</si>
  <si>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</si>
  <si>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</si>
  <si>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</si>
  <si>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</si>
  <si>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</si>
  <si>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</si>
  <si>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</si>
  <si>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</si>
  <si>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</si>
  <si>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</si>
  <si>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</si>
  <si>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</si>
  <si>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</si>
  <si>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</si>
  <si>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</si>
  <si>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</si>
  <si>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</si>
  <si>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</si>
  <si>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</si>
  <si>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</si>
  <si>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</si>
  <si>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</si>
  <si>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</si>
  <si>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</si>
  <si>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</si>
  <si>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</si>
  <si>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</si>
  <si>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</si>
  <si>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</si>
  <si>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</si>
  <si>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</si>
  <si>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</si>
  <si>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</si>
  <si>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</si>
  <si>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</si>
  <si>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</si>
  <si>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</si>
  <si>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</si>
  <si>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</si>
  <si>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</si>
  <si>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</si>
  <si>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</si>
  <si>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</si>
  <si>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</si>
  <si>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</si>
  <si>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</si>
  <si>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</si>
  <si>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</si>
  <si>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</si>
  <si>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</si>
  <si>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</si>
  <si>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</si>
  <si>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</si>
  <si>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</si>
  <si>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</si>
  <si>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</si>
  <si>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</si>
  <si>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</si>
  <si>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</si>
  <si>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</si>
  <si>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</si>
  <si>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</si>
  <si>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</si>
  <si>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</si>
  <si>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</si>
  <si>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</si>
  <si>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</si>
  <si>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</si>
  <si>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</si>
  <si>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</si>
  <si>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</si>
  <si>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</si>
  <si>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</si>
  <si>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</si>
  <si>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</si>
  <si>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</si>
  <si>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</si>
  <si>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</si>
  <si>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</si>
  <si>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</si>
  <si>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</si>
  <si>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</si>
  <si>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</si>
  <si>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</si>
  <si>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</si>
  <si>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</si>
  <si>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</si>
  <si>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</si>
  <si>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</si>
  <si>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</si>
  <si>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</si>
  <si>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</si>
  <si>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</si>
  <si>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</si>
  <si>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</si>
  <si>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</si>
  <si>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</si>
  <si>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</si>
  <si>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</si>
  <si>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</si>
  <si>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</si>
  <si>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</si>
  <si>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</si>
  <si>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</si>
  <si>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</si>
  <si>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</si>
  <si>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</si>
  <si>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</si>
  <si>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</si>
  <si>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</si>
  <si>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</si>
  <si>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</si>
  <si>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</si>
  <si>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</si>
  <si>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</si>
  <si>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</si>
  <si>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</si>
  <si>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</si>
  <si>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</si>
  <si>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</si>
  <si>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</si>
  <si>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</si>
  <si>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</si>
  <si>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</si>
  <si>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</si>
  <si>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</si>
  <si>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</si>
  <si>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</si>
  <si>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</si>
  <si>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</si>
  <si>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</si>
  <si>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</si>
  <si>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</si>
  <si>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</si>
  <si>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</si>
  <si>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</si>
  <si>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</si>
  <si>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</si>
  <si>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</si>
  <si>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</si>
  <si>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</si>
  <si>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</si>
  <si>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</si>
  <si>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</si>
  <si>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</si>
  <si>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</si>
  <si>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</si>
  <si>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</si>
  <si>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</si>
  <si>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</si>
  <si>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</si>
  <si>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</si>
  <si>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</si>
  <si>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</si>
  <si>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</si>
  <si>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</si>
  <si>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</si>
  <si>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</si>
  <si>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</si>
  <si>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</si>
  <si>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</si>
  <si>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</si>
  <si>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</si>
  <si>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</si>
  <si>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</si>
  <si>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</si>
  <si>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</si>
  <si>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</si>
  <si>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</si>
  <si>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</si>
  <si>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</si>
  <si>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</si>
  <si>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</si>
  <si>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</si>
  <si>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</si>
  <si>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</si>
  <si>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</si>
  <si>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</si>
  <si>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</si>
  <si>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</si>
  <si>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</si>
  <si>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</si>
  <si>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</si>
  <si>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</si>
  <si>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</si>
  <si>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</si>
  <si>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</si>
  <si>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</si>
  <si>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</si>
  <si>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</si>
  <si>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</si>
  <si>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</si>
  <si>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</si>
  <si>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</si>
  <si>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</si>
  <si>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</si>
  <si>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</si>
  <si>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</si>
  <si>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</si>
  <si>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</si>
  <si>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</si>
  <si>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</si>
  <si>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</si>
  <si>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</si>
  <si>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</si>
  <si>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</si>
  <si>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</si>
  <si>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</si>
  <si>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</si>
  <si>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</si>
  <si>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</si>
  <si>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</si>
  <si>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</si>
  <si>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</si>
  <si>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</si>
  <si>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</si>
  <si>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</si>
  <si>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</si>
  <si>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</si>
  <si>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</si>
  <si>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</si>
  <si>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</si>
  <si>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</si>
  <si>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</si>
  <si>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</si>
  <si>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</si>
  <si>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</si>
  <si>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</si>
  <si>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</si>
  <si>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</si>
  <si>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</si>
  <si>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</si>
  <si>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</si>
  <si>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</si>
  <si>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</si>
  <si>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</si>
  <si>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</si>
  <si>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</si>
  <si>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</si>
  <si>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</si>
  <si>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</si>
  <si>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</si>
  <si>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</si>
  <si>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</si>
  <si>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</si>
  <si>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</si>
  <si>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</si>
  <si>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</si>
  <si>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</si>
  <si>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</si>
  <si>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</si>
  <si>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</si>
  <si>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</si>
  <si>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</si>
  <si>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</si>
  <si>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</si>
  <si>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</si>
  <si>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</si>
  <si>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</si>
  <si>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</si>
  <si>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</si>
  <si>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</si>
  <si>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</si>
  <si>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</si>
  <si>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</si>
  <si>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</si>
  <si>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</si>
  <si>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</si>
  <si>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</si>
  <si>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</si>
  <si>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</si>
  <si>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</si>
  <si>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</si>
  <si>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</si>
  <si>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</si>
  <si>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</si>
  <si>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</si>
  <si>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</si>
  <si>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</si>
  <si>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</si>
  <si>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</si>
  <si>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</si>
  <si>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</si>
  <si>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</si>
  <si>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</si>
  <si>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</si>
  <si>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</si>
  <si>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</si>
  <si>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</si>
  <si>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</si>
  <si>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</si>
  <si>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</si>
  <si>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</si>
  <si>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</si>
  <si>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</si>
  <si>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</si>
  <si>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</si>
  <si>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</si>
  <si>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</si>
  <si>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</si>
  <si>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</si>
  <si>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</si>
  <si>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</si>
  <si>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</si>
  <si>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</si>
  <si>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</si>
  <si>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</si>
  <si>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</si>
  <si>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</si>
  <si>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</si>
  <si>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</si>
  <si>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</si>
  <si>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</si>
  <si>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</si>
  <si>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</si>
  <si>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</si>
  <si>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</si>
  <si>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</si>
  <si>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</si>
  <si>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</si>
  <si>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</si>
  <si>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</si>
  <si>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</si>
  <si>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</si>
  <si>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</si>
  <si>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</si>
  <si>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</si>
  <si>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</si>
  <si>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</si>
  <si>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</si>
  <si>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</si>
  <si>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</si>
  <si>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</si>
  <si>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</si>
  <si>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</si>
  <si>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</si>
  <si>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</si>
  <si>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</si>
  <si>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</si>
  <si>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</si>
  <si>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</si>
  <si>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</si>
  <si>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</si>
  <si>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</si>
  <si>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</si>
  <si>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</si>
  <si>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</si>
  <si>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</si>
  <si>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</si>
  <si>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</si>
  <si>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</si>
  <si>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</si>
  <si>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</si>
  <si>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</si>
  <si>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</si>
  <si>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</si>
  <si>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</si>
  <si>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</si>
  <si>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</si>
  <si>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</si>
  <si>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</si>
  <si>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</si>
  <si>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</si>
  <si>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</si>
  <si>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</si>
  <si>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</si>
  <si>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</si>
  <si>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</si>
  <si>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</si>
  <si>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</si>
  <si>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</si>
  <si>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</si>
  <si>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</si>
  <si>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</si>
  <si>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</si>
  <si>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</si>
  <si>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</si>
  <si>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</si>
  <si>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</si>
  <si>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</si>
  <si>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</si>
  <si>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</si>
  <si>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</si>
  <si>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</si>
  <si>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</si>
  <si>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</si>
  <si>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</si>
  <si>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</si>
  <si>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</si>
  <si>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</si>
  <si>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</si>
  <si>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</si>
  <si>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</si>
  <si>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</si>
  <si>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</si>
  <si>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</si>
  <si>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</si>
  <si>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</si>
  <si>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</si>
  <si>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</si>
  <si>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</si>
  <si>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</si>
  <si>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</si>
  <si>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</si>
  <si>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</si>
  <si>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</si>
  <si>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</si>
  <si>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</si>
  <si>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</si>
  <si>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</si>
  <si>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</si>
  <si>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</si>
  <si>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</si>
  <si>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</si>
  <si>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</si>
  <si>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</si>
  <si>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</si>
  <si>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</si>
  <si>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</si>
  <si>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</si>
  <si>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</si>
  <si>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</si>
  <si>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</si>
  <si>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</si>
  <si>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</si>
  <si>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</si>
  <si>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</si>
  <si>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</si>
  <si>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</si>
  <si>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</si>
  <si>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</si>
  <si>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</si>
  <si>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</si>
  <si>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</si>
  <si>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</si>
  <si>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</si>
  <si>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</si>
  <si>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</si>
  <si>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</si>
  <si>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</si>
  <si>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</si>
  <si>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</si>
  <si>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</si>
  <si>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</si>
  <si>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</si>
  <si>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</si>
  <si>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</si>
  <si>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</si>
  <si>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</si>
  <si>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</si>
  <si>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</si>
  <si>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</si>
  <si>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</si>
  <si>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</si>
  <si>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</si>
  <si>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</si>
  <si>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</si>
  <si>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</si>
  <si>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</si>
  <si>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</si>
  <si>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</si>
  <si>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</si>
  <si>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</si>
  <si>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</si>
  <si>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</si>
  <si>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</si>
  <si>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</si>
  <si>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</si>
  <si>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</si>
  <si>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</si>
  <si>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</si>
  <si>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</si>
  <si>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</si>
  <si>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</si>
  <si>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</si>
  <si>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</si>
  <si>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</si>
  <si>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</si>
  <si>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</si>
  <si>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</si>
  <si>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</si>
  <si>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</si>
  <si>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</si>
  <si>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</si>
  <si>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</si>
  <si>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</si>
  <si>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</si>
  <si>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</si>
  <si>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</si>
  <si>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</si>
  <si>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</si>
  <si>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</si>
  <si>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</si>
  <si>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</si>
  <si>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</si>
  <si>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</si>
  <si>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</si>
  <si>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</si>
  <si>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</si>
  <si>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</si>
  <si>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</si>
  <si>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</si>
  <si>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</si>
  <si>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</si>
  <si>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</si>
  <si>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</si>
  <si>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</si>
  <si>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</si>
  <si>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</si>
  <si>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</si>
  <si>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</si>
  <si>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</si>
  <si>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</si>
  <si>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</si>
  <si>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</si>
  <si>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</si>
  <si>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</si>
  <si>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</si>
  <si>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</si>
  <si>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</si>
  <si>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</si>
  <si>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</si>
  <si>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</si>
  <si>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</si>
  <si>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</si>
  <si>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</si>
  <si>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</si>
  <si>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</si>
  <si>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</si>
  <si>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</si>
  <si>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</si>
  <si>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</si>
  <si>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</si>
  <si>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</si>
  <si>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</si>
  <si>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</si>
  <si>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</si>
  <si>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</si>
  <si>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</si>
  <si>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</si>
  <si>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</si>
  <si>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</si>
  <si>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</si>
  <si>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</si>
  <si>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</si>
  <si>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</si>
  <si>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</si>
  <si>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</si>
  <si>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</si>
  <si>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</si>
  <si>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</si>
  <si>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</si>
  <si>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</si>
  <si>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</si>
  <si>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</si>
  <si>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</si>
  <si>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</si>
  <si>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</si>
  <si>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</si>
  <si>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</si>
  <si>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</si>
  <si>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</si>
  <si>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</si>
  <si>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</si>
  <si>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</si>
  <si>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</si>
  <si>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</si>
  <si>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</si>
  <si>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</si>
  <si>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</si>
  <si>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</si>
  <si>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</si>
  <si>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</si>
  <si>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</si>
  <si>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</si>
  <si>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</si>
  <si>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</si>
  <si>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</si>
  <si>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</si>
  <si>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</si>
  <si>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</si>
  <si>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</si>
  <si>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</si>
  <si>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</si>
  <si>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</si>
  <si>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</si>
  <si>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</si>
  <si>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</si>
  <si>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</si>
  <si>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</si>
  <si>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</si>
  <si>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</si>
  <si>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</si>
  <si>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</si>
  <si>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</si>
  <si>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</si>
  <si>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</si>
  <si>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</si>
  <si>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</si>
  <si>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</si>
  <si>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</si>
  <si>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</si>
  <si>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</si>
  <si>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</si>
  <si>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</si>
  <si>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</si>
  <si>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</si>
  <si>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</si>
  <si>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</si>
  <si>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</si>
  <si>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</si>
  <si>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</si>
  <si>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</si>
  <si>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</si>
  <si>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</si>
  <si>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</si>
  <si>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</si>
  <si>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</si>
  <si>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</si>
  <si>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</si>
  <si>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</si>
  <si>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</si>
  <si>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</si>
  <si>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</si>
  <si>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</si>
  <si>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</si>
  <si>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</si>
  <si>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</si>
  <si>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</si>
  <si>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</si>
  <si>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</si>
  <si>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</si>
  <si>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</si>
  <si>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</si>
  <si>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</si>
  <si>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</si>
  <si>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</si>
  <si>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</si>
  <si>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</si>
  <si>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</si>
  <si>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</si>
  <si>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</si>
  <si>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</si>
  <si>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</si>
  <si>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</si>
  <si>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</si>
  <si>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</si>
  <si>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</si>
  <si>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</si>
  <si>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</si>
  <si>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</si>
  <si>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</si>
  <si>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</si>
  <si>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</si>
  <si>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</si>
  <si>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</si>
  <si>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</si>
  <si>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</si>
  <si>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</si>
  <si>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</si>
  <si>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</si>
  <si>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</si>
  <si>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</si>
  <si>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</si>
  <si>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</si>
  <si>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</si>
  <si>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</si>
  <si>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</si>
  <si>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</si>
  <si>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</si>
  <si>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</si>
  <si>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</si>
  <si>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</si>
  <si>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</si>
  <si>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</si>
  <si>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</si>
  <si>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</si>
  <si>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</si>
  <si>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</si>
  <si>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</si>
  <si>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</si>
  <si>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</si>
  <si>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</si>
  <si>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</si>
  <si>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</si>
  <si>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</si>
  <si>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</si>
  <si>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</si>
  <si>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</si>
  <si>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</si>
  <si>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</si>
  <si>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</si>
  <si>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</si>
  <si>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</si>
  <si>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</si>
  <si>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</si>
  <si>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</si>
  <si>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</si>
  <si>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</si>
  <si>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</si>
  <si>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</si>
  <si>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</si>
  <si>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</si>
  <si>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</si>
  <si>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</si>
  <si>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</si>
  <si>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</si>
  <si>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</si>
  <si>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</si>
  <si>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</si>
  <si>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</si>
  <si>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</si>
  <si>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</si>
  <si>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</si>
  <si>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</si>
  <si>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</si>
  <si>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</si>
  <si>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</si>
  <si>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</si>
  <si>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</si>
  <si>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</si>
  <si>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</si>
  <si>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</si>
  <si>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</si>
  <si>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</si>
  <si>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</si>
  <si>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</si>
  <si>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</si>
  <si>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</si>
  <si>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</si>
  <si>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</si>
  <si>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</si>
  <si>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</si>
  <si>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</si>
  <si>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</si>
  <si>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</si>
  <si>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</si>
  <si>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</si>
  <si>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</si>
  <si>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</si>
  <si>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</si>
  <si>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</si>
  <si>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</si>
  <si>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</si>
  <si>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</si>
  <si>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</si>
  <si>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</si>
  <si>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</si>
  <si>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</si>
  <si>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</si>
  <si>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</si>
  <si>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</si>
  <si>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</si>
  <si>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</si>
  <si>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</si>
  <si>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</si>
  <si>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</si>
  <si>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</si>
  <si>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</si>
  <si>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</si>
  <si>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</si>
  <si>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</si>
  <si>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</si>
  <si>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</si>
  <si>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</si>
  <si>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</si>
  <si>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</si>
  <si>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</si>
  <si>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</si>
  <si>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</si>
  <si>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</si>
  <si>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</si>
  <si>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</si>
  <si>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</si>
  <si>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</si>
  <si>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</si>
  <si>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</si>
  <si>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</si>
  <si>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</si>
  <si>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</si>
  <si>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</si>
  <si>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</si>
  <si>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</si>
  <si>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</si>
  <si>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</si>
  <si>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</si>
  <si>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</si>
  <si>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</si>
  <si>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</si>
  <si>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</si>
  <si>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</si>
  <si>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</si>
  <si>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</si>
  <si>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</si>
  <si>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</si>
  <si>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</si>
  <si>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</si>
  <si>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</si>
  <si>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</si>
  <si>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</si>
  <si>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</si>
  <si>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</si>
  <si>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</si>
  <si>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</si>
  <si>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</si>
  <si>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</si>
  <si>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</si>
  <si>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</si>
  <si>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</si>
  <si>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</si>
  <si>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</si>
  <si>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</si>
  <si>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</si>
  <si>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</si>
  <si>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</si>
  <si>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</si>
  <si>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</si>
  <si>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</si>
  <si>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</si>
  <si>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</si>
  <si>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</si>
  <si>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</si>
  <si>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</si>
  <si>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</si>
  <si>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</si>
  <si>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</si>
  <si>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</si>
  <si>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</si>
  <si>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</si>
  <si>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</si>
  <si>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</si>
  <si>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</si>
  <si>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</si>
  <si>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</si>
  <si>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</si>
  <si>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</si>
  <si>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</si>
  <si>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</si>
  <si>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</si>
  <si>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</si>
  <si>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</si>
  <si>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</si>
  <si>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</si>
  <si>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</si>
  <si>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</si>
  <si>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</si>
  <si>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</si>
  <si>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</si>
  <si>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</si>
  <si>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</si>
  <si>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</si>
  <si>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</si>
  <si>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</si>
  <si>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</si>
  <si>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</si>
  <si>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</si>
  <si>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</si>
  <si>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</si>
  <si>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</si>
  <si>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</si>
  <si>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</si>
  <si>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</si>
  <si>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</si>
  <si>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</si>
  <si>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</si>
  <si>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</si>
  <si>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</si>
  <si>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</si>
  <si>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</si>
  <si>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</si>
  <si>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</si>
  <si>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</si>
  <si>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</si>
  <si>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</si>
  <si>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</si>
  <si>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</si>
  <si>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</si>
  <si>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</si>
  <si>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</si>
  <si>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</si>
  <si>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</si>
  <si>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</si>
  <si>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</si>
  <si>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</si>
  <si>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</si>
  <si>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</si>
  <si>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</si>
  <si>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</si>
  <si>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</si>
  <si>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</si>
  <si>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</si>
  <si>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</si>
  <si>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</si>
  <si>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</si>
  <si>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</si>
  <si>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</si>
  <si>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</si>
  <si>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</si>
  <si>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</si>
  <si>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</si>
  <si>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</si>
  <si>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</si>
  <si>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</si>
  <si>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</si>
  <si>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</si>
  <si>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</si>
  <si>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</si>
  <si>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</si>
  <si>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</si>
  <si>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</si>
  <si>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</si>
  <si>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</si>
  <si>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</si>
  <si>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</si>
  <si>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</si>
  <si>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</si>
  <si>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</si>
  <si>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</si>
  <si>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</si>
  <si>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</si>
  <si>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</si>
  <si>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</si>
  <si>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</si>
  <si>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</si>
  <si>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</si>
  <si>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</si>
  <si>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</si>
  <si>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</si>
  <si>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</si>
  <si>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</si>
  <si>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</si>
  <si>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</si>
  <si>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</si>
  <si>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</si>
  <si>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</si>
  <si>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</si>
  <si>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</si>
  <si>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</si>
  <si>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</si>
  <si>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</si>
  <si>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</si>
  <si>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</si>
  <si>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</si>
  <si>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</si>
  <si>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</si>
  <si>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</si>
  <si>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</si>
  <si>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</si>
  <si>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</si>
  <si>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</si>
  <si>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</si>
  <si>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</si>
  <si>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</si>
  <si>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</si>
  <si>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</si>
  <si>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</si>
  <si>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</si>
  <si>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</si>
  <si>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</si>
  <si>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</si>
  <si>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</si>
  <si>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</si>
  <si>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</si>
  <si>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</si>
  <si>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</si>
  <si>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</si>
  <si>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</si>
  <si>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</si>
  <si>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</si>
  <si>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</si>
  <si>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</si>
  <si>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</si>
  <si>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</si>
  <si>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</si>
  <si>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</si>
  <si>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</si>
  <si>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</si>
  <si>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</si>
  <si>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</si>
  <si>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</si>
  <si>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</si>
  <si>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</si>
  <si>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</si>
  <si>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</si>
  <si>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</si>
  <si>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</si>
  <si>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</si>
  <si>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</si>
  <si>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</si>
  <si>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</si>
  <si>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</si>
  <si>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</si>
  <si>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</si>
  <si>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</si>
  <si>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</si>
  <si>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</si>
  <si>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</si>
  <si>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</si>
  <si>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</si>
  <si>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</si>
  <si>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</si>
  <si>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</si>
  <si>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</si>
  <si>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</si>
  <si>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</si>
  <si>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</si>
  <si>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</si>
  <si>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</si>
  <si>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</si>
  <si>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</si>
  <si>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</si>
  <si>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</si>
  <si>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</si>
  <si>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</si>
  <si>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</si>
  <si>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</si>
  <si>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</si>
  <si>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</si>
  <si>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</si>
  <si>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</si>
  <si>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</si>
  <si>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</si>
  <si>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</si>
  <si>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</si>
  <si>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</si>
  <si>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</si>
  <si>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</si>
  <si>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</si>
  <si>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</si>
  <si>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</si>
  <si>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</si>
  <si>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</si>
  <si>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</si>
  <si>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</si>
  <si>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</si>
  <si>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</si>
  <si>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</si>
  <si>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</si>
  <si>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</si>
  <si>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</si>
  <si>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</si>
  <si>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</si>
  <si>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</si>
  <si>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</si>
  <si>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</si>
  <si>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</si>
  <si>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</si>
  <si>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</si>
  <si>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</si>
  <si>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</si>
  <si>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</si>
  <si>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</si>
  <si>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</si>
  <si>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</si>
  <si>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</si>
  <si>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</si>
  <si>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</si>
  <si>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</si>
  <si>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</si>
  <si>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</si>
  <si>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</si>
  <si>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</si>
  <si>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</si>
  <si>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</si>
  <si>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</si>
  <si>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</si>
  <si>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</si>
  <si>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</si>
  <si>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</si>
  <si>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</si>
  <si>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</si>
  <si>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</si>
  <si>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</si>
  <si>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</si>
  <si>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</si>
  <si>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</si>
  <si>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</si>
  <si>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</si>
  <si>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</si>
  <si>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</si>
  <si>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</si>
  <si>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</si>
  <si>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</si>
  <si>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</si>
  <si>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</si>
  <si>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</si>
  <si>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</si>
  <si>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</si>
  <si>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</si>
  <si>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</si>
  <si>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</si>
  <si>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</si>
  <si>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</si>
  <si>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</si>
  <si>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</si>
  <si>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</si>
  <si>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</si>
  <si>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</si>
  <si>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</si>
  <si>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</si>
  <si>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</si>
  <si>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</si>
  <si>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</si>
  <si>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</si>
  <si>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</si>
  <si>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</si>
  <si>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</si>
  <si>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</si>
  <si>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</si>
  <si>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</si>
  <si>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</si>
  <si>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</si>
  <si>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</si>
  <si>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</si>
  <si>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</si>
  <si>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</si>
  <si>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</si>
  <si>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</si>
  <si>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</si>
  <si>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</si>
  <si>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</si>
  <si>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</si>
  <si>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</si>
  <si>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</si>
  <si>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</si>
  <si>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</si>
  <si>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</si>
  <si>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</si>
  <si>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</si>
  <si>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</si>
  <si>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</si>
  <si>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</si>
  <si>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</si>
  <si>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</si>
  <si>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</si>
  <si>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</si>
  <si>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</si>
  <si>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</si>
  <si>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</si>
  <si>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</si>
  <si>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</si>
  <si>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</si>
  <si>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</si>
  <si>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</si>
  <si>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</si>
  <si>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</si>
  <si>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</si>
  <si>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</si>
  <si>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</si>
  <si>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</si>
  <si>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</si>
  <si>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</si>
  <si>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</si>
  <si>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</si>
  <si>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</si>
  <si>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</si>
  <si>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</si>
  <si>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</si>
  <si>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</si>
  <si>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</si>
  <si>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</si>
  <si>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</si>
  <si>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</si>
  <si>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</si>
  <si>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</si>
  <si>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</si>
  <si>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</si>
  <si>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</si>
  <si>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</si>
  <si>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</si>
  <si>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</si>
  <si>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</si>
  <si>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</si>
  <si>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</si>
  <si>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</si>
  <si>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</si>
  <si>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</si>
  <si>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</si>
  <si>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</si>
  <si>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</si>
  <si>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</si>
  <si>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</si>
  <si>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</si>
  <si>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</si>
  <si>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</si>
  <si>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</si>
  <si>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</si>
  <si>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</si>
  <si>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</si>
  <si>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</si>
  <si>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</si>
  <si>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</si>
  <si>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</si>
  <si>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</si>
  <si>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</si>
  <si>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</si>
  <si>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</si>
  <si>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</si>
  <si>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</si>
  <si>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</si>
  <si>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</si>
  <si>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</si>
  <si>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</si>
  <si>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</si>
  <si>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</si>
  <si>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</si>
  <si>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</si>
  <si>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</si>
  <si>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</si>
  <si>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</si>
  <si>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</si>
  <si>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</si>
  <si>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</si>
  <si>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</si>
  <si>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</si>
  <si>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</si>
  <si>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</si>
  <si>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</si>
  <si>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</si>
  <si>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</si>
  <si>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</si>
  <si>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</si>
  <si>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</si>
  <si>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</si>
  <si>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</si>
  <si>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</si>
  <si>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</si>
  <si>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</si>
  <si>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</si>
  <si>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</si>
  <si>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</si>
  <si>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</si>
  <si>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</si>
  <si>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</si>
  <si>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</si>
  <si>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</si>
  <si>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</si>
  <si>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</si>
  <si>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</si>
  <si>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</si>
  <si>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</si>
  <si>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</si>
  <si>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</si>
  <si>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</si>
  <si>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</si>
  <si>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</si>
  <si>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</si>
  <si>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</si>
  <si>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</si>
  <si>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</si>
  <si>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</si>
  <si>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</si>
  <si>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</si>
  <si>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</si>
  <si>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</si>
  <si>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</si>
  <si>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</si>
  <si>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</si>
  <si>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</si>
  <si>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</si>
  <si>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</si>
  <si>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</si>
  <si>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</si>
  <si>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</si>
  <si>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</si>
  <si>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</si>
  <si>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</si>
  <si>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</si>
  <si>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</si>
  <si>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</si>
  <si>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</si>
  <si>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</si>
  <si>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</si>
  <si>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</si>
  <si>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</si>
  <si>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</si>
  <si>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</si>
  <si>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</si>
  <si>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</si>
  <si>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</si>
  <si>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</si>
  <si>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</si>
  <si>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</si>
  <si>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</si>
  <si>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</si>
  <si>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</si>
  <si>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</si>
  <si>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</si>
  <si>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</si>
  <si>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</si>
  <si>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</si>
  <si>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</si>
  <si>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</si>
  <si>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</si>
  <si>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</si>
  <si>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</si>
  <si>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</si>
  <si>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</si>
  <si>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</si>
  <si>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</si>
  <si>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</si>
  <si>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</si>
  <si>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</si>
  <si>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</si>
  <si>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</si>
  <si>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</si>
  <si>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</si>
  <si>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</si>
  <si>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</si>
  <si>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</si>
  <si>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</si>
  <si>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</si>
  <si>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</si>
  <si>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</si>
  <si>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</si>
  <si>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</si>
  <si>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</si>
  <si>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</si>
  <si>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</si>
  <si>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</si>
  <si>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</si>
  <si>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</si>
  <si>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</si>
  <si>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</si>
  <si>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</si>
  <si>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</si>
  <si>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</si>
  <si>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</si>
  <si>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</si>
  <si>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</si>
  <si>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</si>
  <si>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</si>
  <si>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</si>
  <si>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</si>
  <si>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</si>
  <si>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</si>
  <si>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</si>
  <si>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</si>
  <si>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</si>
  <si>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</si>
  <si>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</si>
  <si>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</si>
  <si>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</si>
  <si>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</si>
  <si>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</si>
  <si>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</si>
  <si>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</si>
  <si>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</si>
  <si>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</si>
  <si>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</si>
  <si>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</si>
  <si>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</si>
  <si>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</si>
  <si>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</si>
  <si>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</si>
  <si>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</si>
  <si>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</si>
  <si>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</si>
  <si>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</si>
  <si>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</si>
  <si>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</si>
  <si>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</si>
  <si>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</si>
  <si>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</si>
  <si>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</si>
  <si>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</si>
  <si>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</si>
  <si>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</si>
  <si>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</si>
  <si>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</si>
  <si>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</si>
  <si>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</si>
  <si>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</si>
  <si>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</si>
  <si>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</si>
  <si>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</si>
  <si>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</si>
  <si>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</si>
  <si>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</si>
  <si>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</si>
  <si>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</si>
  <si>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</si>
  <si>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</si>
  <si>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</si>
  <si>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</si>
  <si>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</si>
  <si>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</si>
  <si>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</si>
  <si>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</si>
  <si>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</si>
  <si>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</si>
  <si>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</si>
  <si>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</si>
  <si>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</si>
  <si>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</si>
  <si>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</si>
  <si>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</si>
  <si>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</si>
  <si>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</si>
  <si>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</si>
  <si>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</si>
  <si>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</si>
  <si>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</si>
  <si>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</si>
  <si>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</si>
  <si>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</si>
  <si>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</si>
  <si>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</si>
  <si>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</si>
  <si>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</si>
  <si>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</si>
  <si>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</si>
  <si>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</si>
  <si>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</si>
  <si>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</si>
  <si>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</si>
  <si>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</si>
  <si>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</si>
  <si>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</si>
  <si>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</si>
  <si>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</si>
  <si>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</si>
  <si>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</si>
  <si>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</si>
  <si>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</si>
  <si>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</si>
  <si>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</si>
  <si>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</si>
  <si>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</si>
  <si>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</si>
  <si>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</si>
  <si>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</si>
  <si>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</si>
  <si>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</si>
  <si>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</si>
  <si>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</si>
  <si>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</si>
  <si>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</si>
  <si>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</si>
  <si>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</si>
  <si>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</si>
  <si>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</si>
  <si>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</si>
  <si>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</si>
  <si>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</si>
  <si>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</si>
  <si>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</si>
  <si>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</si>
  <si>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</si>
  <si>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</si>
  <si>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</si>
  <si>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</si>
  <si>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</si>
  <si>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</si>
  <si>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</si>
  <si>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</si>
  <si>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</si>
  <si>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</si>
  <si>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</si>
  <si>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</si>
  <si>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</si>
  <si>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</si>
  <si>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</si>
  <si>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</si>
  <si>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</si>
  <si>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</si>
  <si>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</si>
  <si>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</si>
  <si>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</si>
  <si>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</si>
  <si>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</si>
  <si>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</si>
  <si>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</si>
  <si>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</si>
  <si>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</si>
  <si>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</si>
  <si>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</si>
  <si>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</si>
  <si>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</si>
  <si>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</si>
  <si>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</si>
  <si>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</si>
  <si>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</si>
  <si>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</si>
  <si>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</si>
  <si>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</si>
  <si>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</si>
  <si>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</si>
  <si>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</si>
  <si>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</si>
  <si>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</si>
  <si>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</si>
  <si>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</si>
  <si>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</si>
  <si>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</si>
  <si>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</si>
  <si>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</si>
  <si>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</si>
  <si>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</si>
  <si>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</si>
  <si>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</si>
  <si>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</si>
  <si>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</si>
  <si>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</si>
  <si>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</si>
  <si>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</si>
  <si>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</si>
  <si>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</si>
  <si>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</si>
  <si>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</si>
  <si>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</si>
  <si>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</si>
  <si>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</si>
  <si>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</si>
  <si>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</si>
  <si>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</si>
  <si>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</si>
  <si>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</si>
  <si>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</si>
  <si>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</si>
  <si>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</si>
  <si>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</si>
  <si>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</si>
  <si>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</si>
  <si>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</si>
  <si>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</si>
  <si>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</si>
  <si>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</si>
  <si>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</si>
  <si>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</si>
  <si>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</si>
  <si>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</si>
  <si>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</si>
  <si>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</si>
  <si>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</si>
  <si>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</si>
  <si>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</si>
  <si>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</si>
  <si>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</si>
  <si>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</si>
  <si>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</si>
  <si>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</si>
  <si>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</si>
  <si>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</si>
  <si>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</si>
  <si>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</si>
  <si>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</si>
  <si>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</si>
  <si>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</si>
  <si>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</si>
  <si>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</si>
  <si>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</si>
  <si>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</si>
  <si>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</si>
  <si>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</si>
  <si>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</si>
  <si>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</si>
  <si>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</si>
  <si>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</si>
  <si>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</si>
  <si>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</si>
  <si>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</si>
  <si>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</si>
  <si>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</si>
  <si>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</si>
  <si>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</si>
  <si>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</si>
  <si>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</si>
  <si>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</si>
  <si>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</si>
  <si>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</si>
  <si>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</si>
  <si>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</si>
  <si>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</si>
  <si>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</si>
  <si>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</si>
  <si>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</si>
  <si>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</si>
  <si>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</si>
  <si>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</si>
  <si>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</si>
  <si>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</si>
  <si>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</si>
  <si>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</si>
  <si>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</si>
  <si>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</si>
  <si>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</si>
  <si>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</si>
  <si>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</si>
  <si>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</si>
  <si>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</si>
  <si>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</si>
  <si>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</si>
  <si>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</si>
  <si>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</si>
  <si>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</si>
  <si>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</si>
  <si>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</si>
  <si>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</si>
  <si>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</si>
  <si>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</si>
  <si>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</si>
  <si>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</si>
  <si>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</si>
  <si>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</si>
  <si>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</si>
  <si>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</si>
  <si>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</si>
  <si>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</si>
  <si>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</si>
  <si>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</si>
  <si>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</si>
  <si>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</si>
  <si>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</si>
  <si>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</si>
  <si>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</si>
  <si>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</si>
  <si>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</si>
  <si>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</si>
  <si>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</si>
  <si>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</si>
  <si>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</si>
  <si>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</si>
  <si>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</si>
  <si>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</si>
  <si>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</si>
  <si>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</si>
  <si>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</si>
  <si>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</si>
  <si>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</si>
  <si>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</si>
  <si>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</si>
  <si>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</si>
  <si>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</si>
  <si>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</si>
  <si>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</si>
  <si>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</si>
  <si>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</si>
  <si>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</si>
  <si>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</si>
  <si>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</si>
  <si>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</si>
  <si>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</si>
  <si>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</si>
  <si>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</si>
  <si>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</si>
  <si>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</si>
  <si>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</si>
  <si>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</si>
  <si>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</si>
  <si>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</si>
  <si>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</si>
  <si>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</si>
  <si>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</si>
  <si>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</si>
  <si>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</si>
  <si>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</si>
  <si>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</si>
  <si>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</si>
  <si>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</si>
  <si>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</si>
  <si>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</si>
  <si>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</si>
  <si>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</si>
  <si>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</si>
  <si>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</si>
  <si>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</si>
  <si>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</si>
  <si>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</si>
  <si>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</si>
  <si>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</si>
  <si>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</si>
  <si>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</si>
  <si>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</si>
  <si>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</si>
  <si>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</si>
  <si>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</si>
  <si>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</si>
  <si>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</si>
  <si>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</si>
  <si>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</si>
  <si>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</si>
  <si>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</si>
  <si>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</si>
  <si>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</si>
  <si>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</si>
  <si>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</si>
  <si>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</si>
  <si>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</si>
  <si>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</si>
  <si>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</si>
  <si>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</si>
  <si>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</si>
  <si>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</si>
  <si>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</si>
  <si>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</si>
  <si>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</si>
  <si>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</si>
  <si>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</si>
  <si>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</si>
  <si>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</si>
  <si>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</si>
  <si>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</si>
  <si>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</si>
  <si>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</si>
  <si>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</si>
  <si>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</si>
  <si>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</si>
  <si>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</si>
  <si>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</si>
  <si>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</si>
  <si>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</si>
  <si>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</si>
  <si>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</si>
  <si>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</si>
  <si>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</si>
  <si>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</si>
  <si>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</si>
  <si>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</si>
  <si>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</si>
  <si>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</si>
  <si>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</si>
  <si>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</si>
  <si>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</si>
  <si>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</si>
  <si>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</si>
  <si>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</si>
  <si>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</si>
  <si>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</si>
  <si>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</si>
  <si>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</si>
  <si>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</si>
  <si>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</si>
  <si>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</si>
  <si>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</si>
  <si>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</si>
  <si>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</si>
  <si>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</si>
  <si>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</si>
  <si>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</si>
  <si>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</si>
  <si>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</si>
  <si>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</si>
  <si>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</si>
  <si>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</si>
  <si>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</si>
  <si>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</si>
  <si>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</si>
  <si>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</si>
  <si>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</si>
  <si>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</si>
  <si>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</si>
  <si>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</si>
  <si>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</si>
  <si>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</si>
  <si>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</si>
  <si>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</si>
  <si>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</si>
  <si>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</si>
  <si>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</si>
  <si>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</si>
  <si>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</si>
  <si>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</si>
  <si>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</si>
  <si>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</si>
  <si>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</si>
  <si>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</si>
  <si>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</si>
  <si>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</si>
  <si>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</si>
  <si>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</si>
  <si>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</si>
  <si>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</si>
  <si>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</si>
  <si>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</si>
  <si>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</si>
  <si>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</si>
  <si>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</si>
  <si>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</si>
  <si>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</si>
  <si>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</si>
  <si>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</si>
  <si>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</si>
  <si>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</si>
  <si>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</si>
  <si>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</si>
  <si>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</si>
  <si>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</si>
  <si>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</si>
  <si>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</si>
  <si>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</si>
  <si>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</si>
  <si>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</si>
  <si>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</si>
  <si>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</si>
  <si>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</si>
  <si>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</si>
  <si>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</si>
  <si>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</si>
  <si>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</si>
  <si>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</si>
  <si>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</si>
  <si>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</si>
  <si>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</si>
  <si>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</si>
  <si>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</si>
  <si>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</si>
  <si>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</si>
  <si>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</si>
  <si>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</si>
  <si>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</si>
  <si>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</si>
  <si>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</si>
  <si>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</si>
  <si>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</si>
  <si>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</si>
  <si>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</si>
  <si>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</si>
  <si>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</si>
  <si>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</si>
  <si>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</si>
  <si>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</si>
  <si>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</si>
  <si>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</si>
  <si>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</si>
  <si>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</si>
  <si>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</si>
  <si>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</si>
  <si>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</si>
  <si>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</si>
  <si>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</si>
  <si>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</si>
  <si>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</si>
  <si>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</si>
  <si>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</si>
  <si>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</si>
  <si>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</si>
  <si>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</si>
  <si>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</si>
  <si>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</si>
  <si>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</si>
  <si>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</si>
  <si>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</si>
  <si>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</si>
  <si>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</si>
  <si>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</si>
  <si>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</si>
  <si>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</si>
  <si>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</si>
  <si>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</si>
  <si>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</si>
  <si>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</si>
  <si>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</si>
  <si>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</si>
  <si>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</si>
  <si>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</si>
  <si>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</si>
  <si>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</si>
  <si>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</si>
  <si>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</si>
  <si>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</si>
  <si>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</si>
  <si>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</si>
  <si>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</si>
  <si>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</si>
  <si>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</si>
  <si>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</si>
  <si>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</si>
  <si>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</si>
  <si>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</si>
  <si>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</si>
  <si>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</si>
  <si>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</si>
  <si>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</si>
  <si>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</si>
  <si>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</si>
  <si>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</si>
  <si>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</si>
  <si>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</si>
  <si>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</si>
  <si>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</si>
  <si>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</si>
  <si>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</si>
  <si>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</si>
  <si>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</si>
  <si>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</si>
  <si>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</si>
  <si>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</si>
  <si>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</si>
  <si>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</si>
  <si>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</si>
  <si>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</si>
  <si>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</si>
  <si>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</si>
  <si>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</si>
  <si>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</si>
  <si>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</si>
  <si>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</si>
  <si>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</si>
  <si>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</si>
  <si>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</si>
  <si>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</si>
  <si>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</si>
  <si>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</si>
  <si>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</si>
  <si>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</si>
  <si>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</si>
  <si>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</si>
  <si>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</si>
  <si>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</si>
  <si>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</si>
  <si>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</si>
  <si>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</si>
  <si>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</si>
  <si>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</si>
  <si>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</si>
  <si>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</si>
  <si>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</si>
  <si>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</si>
  <si>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</si>
  <si>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</si>
  <si>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</si>
  <si>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</si>
  <si>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</si>
  <si>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</si>
  <si>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</si>
  <si>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</si>
  <si>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</si>
  <si>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</si>
  <si>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</si>
  <si>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</si>
  <si>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</si>
  <si>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</si>
  <si>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</si>
  <si>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</si>
  <si>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</si>
  <si>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</si>
  <si>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</si>
  <si>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</si>
  <si>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</si>
  <si>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</si>
  <si>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</si>
  <si>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</si>
  <si>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</si>
  <si>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</si>
  <si>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</si>
  <si>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</si>
  <si>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</si>
  <si>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</si>
  <si>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</si>
  <si>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</si>
  <si>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</si>
  <si>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</si>
  <si>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</si>
  <si>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</si>
  <si>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</si>
  <si>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</si>
  <si>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</si>
  <si>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</si>
  <si>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</si>
  <si>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</si>
  <si>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</si>
  <si>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</si>
  <si>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</si>
  <si>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</si>
  <si>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</si>
  <si>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</si>
  <si>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</si>
  <si>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</si>
  <si>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</si>
  <si>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</si>
  <si>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</si>
  <si>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</si>
  <si>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</si>
  <si>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</si>
  <si>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</si>
  <si>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</si>
  <si>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</si>
  <si>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</si>
  <si>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</si>
  <si>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</si>
  <si>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</si>
  <si>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</si>
  <si>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</si>
  <si>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</si>
  <si>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</si>
  <si>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</si>
  <si>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</si>
  <si>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</si>
  <si>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</si>
  <si>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</si>
  <si>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</si>
  <si>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</si>
  <si>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</si>
  <si>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</si>
  <si>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</si>
  <si>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</si>
  <si>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</si>
  <si>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</si>
  <si>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</si>
  <si>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</si>
  <si>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</si>
  <si>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</si>
  <si>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</si>
  <si>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</si>
  <si>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</si>
  <si>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</si>
  <si>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</si>
  <si>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</si>
  <si>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</si>
  <si>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</si>
  <si>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</si>
  <si>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</si>
  <si>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</si>
  <si>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</si>
  <si>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</si>
  <si>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</si>
  <si>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</si>
  <si>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</si>
  <si>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</si>
  <si>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</si>
  <si>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</si>
  <si>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</si>
  <si>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</si>
  <si>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</si>
  <si>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</si>
  <si>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</si>
  <si>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</si>
  <si>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</si>
  <si>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</si>
  <si>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</si>
  <si>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</si>
  <si>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</si>
  <si>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</si>
  <si>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</si>
  <si>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</si>
  <si>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</si>
  <si>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</si>
  <si>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</si>
  <si>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</si>
  <si>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</si>
  <si>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</si>
  <si>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</si>
  <si>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</si>
  <si>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</si>
  <si>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</si>
  <si>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</si>
  <si>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</si>
  <si>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</si>
  <si>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</si>
  <si>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</si>
  <si>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</si>
  <si>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</si>
  <si>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</si>
  <si>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</si>
  <si>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</si>
  <si>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</si>
  <si>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</si>
  <si>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</si>
  <si>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</si>
  <si>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</si>
  <si>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</si>
  <si>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</si>
  <si>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</si>
  <si>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</si>
  <si>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</si>
  <si>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</si>
  <si>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</si>
  <si>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</si>
  <si>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</si>
  <si>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</si>
  <si>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</si>
  <si>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</si>
  <si>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</si>
  <si>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</si>
  <si>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</si>
  <si>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</si>
  <si>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</si>
  <si>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</si>
  <si>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</si>
  <si>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</si>
  <si>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</si>
  <si>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</si>
  <si>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</si>
  <si>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</si>
  <si>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</si>
  <si>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</si>
  <si>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</si>
  <si>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</si>
  <si>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</si>
  <si>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</si>
  <si>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</si>
  <si>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</si>
  <si>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</si>
  <si>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</si>
  <si>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</si>
  <si>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</si>
  <si>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</si>
  <si>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</si>
  <si>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</si>
  <si>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</si>
  <si>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</si>
  <si>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</si>
  <si>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</si>
  <si>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</si>
  <si>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</si>
  <si>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</si>
  <si>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</si>
  <si>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</si>
  <si>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</si>
  <si>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</si>
  <si>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</si>
  <si>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</si>
  <si>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</si>
  <si>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</si>
  <si>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</si>
  <si>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</si>
  <si>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</si>
  <si>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</si>
  <si>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</si>
  <si>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</si>
  <si>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</si>
  <si>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</si>
  <si>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</si>
  <si>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</si>
  <si>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</si>
  <si>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</si>
  <si>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</si>
  <si>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</si>
  <si>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</si>
  <si>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</si>
  <si>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</si>
  <si>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</si>
  <si>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</si>
  <si>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</si>
  <si>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</si>
  <si>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</si>
  <si>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</si>
  <si>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</si>
  <si>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</si>
  <si>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</si>
  <si>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</si>
  <si>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</si>
  <si>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</si>
  <si>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</si>
  <si>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</si>
  <si>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</si>
  <si>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</si>
  <si>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</si>
  <si>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</si>
  <si>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</si>
  <si>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</si>
  <si>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</si>
  <si>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</si>
  <si>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</si>
  <si>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</si>
  <si>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</si>
  <si>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</si>
  <si>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</si>
  <si>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</si>
  <si>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</si>
  <si>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</si>
  <si>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</si>
  <si>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</si>
  <si>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</si>
  <si>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</si>
  <si>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</si>
  <si>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</si>
  <si>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</si>
  <si>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</si>
  <si>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</si>
  <si>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</si>
  <si>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</si>
  <si>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</si>
  <si>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</si>
  <si>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</si>
  <si>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</si>
  <si>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</si>
  <si>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</si>
  <si>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</si>
  <si>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</si>
  <si>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</si>
  <si>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</si>
  <si>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</si>
  <si>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</si>
  <si>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</si>
  <si>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</si>
  <si>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</si>
  <si>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</si>
  <si>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</si>
  <si>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</si>
  <si>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</si>
  <si>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</si>
  <si>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</si>
  <si>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</si>
  <si>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</si>
  <si>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</si>
  <si>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</si>
  <si>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</si>
  <si>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</si>
  <si>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</si>
  <si>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</si>
  <si>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</si>
  <si>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</si>
  <si>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</si>
  <si>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</si>
  <si>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</si>
  <si>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</si>
  <si>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</si>
  <si>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</si>
  <si>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</si>
  <si>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</si>
  <si>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</si>
  <si>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</si>
  <si>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</si>
  <si>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</si>
  <si>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</si>
  <si>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</si>
  <si>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</si>
  <si>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</si>
  <si>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</si>
  <si>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</si>
  <si>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</si>
  <si>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</si>
  <si>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</si>
  <si>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</si>
  <si>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</si>
  <si>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</si>
  <si>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</si>
  <si>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</si>
  <si>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</si>
  <si>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</si>
  <si>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</si>
  <si>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</si>
  <si>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</si>
  <si>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</si>
  <si>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</si>
  <si>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</si>
  <si>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</si>
  <si>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</si>
  <si>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</si>
  <si>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</si>
  <si>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</si>
  <si>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</si>
  <si>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</si>
  <si>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</si>
  <si>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</si>
  <si>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</si>
  <si>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</si>
  <si>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</si>
  <si>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</si>
  <si>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</si>
  <si>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</si>
  <si>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</si>
  <si>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</si>
  <si>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</si>
  <si>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</si>
  <si>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</si>
  <si>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</si>
  <si>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</si>
  <si>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</si>
  <si>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</si>
  <si>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</si>
  <si>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</si>
  <si>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</si>
  <si>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</si>
  <si>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</si>
  <si>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</si>
  <si>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</si>
  <si>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</si>
  <si>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</si>
  <si>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</si>
  <si>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</si>
  <si>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</si>
  <si>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</si>
  <si>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</si>
  <si>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</si>
  <si>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</si>
  <si>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</si>
  <si>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</si>
  <si>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</si>
  <si>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</si>
  <si>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</si>
  <si>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</si>
  <si>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</si>
  <si>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</si>
  <si>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</si>
  <si>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</si>
  <si>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</si>
  <si>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</si>
  <si>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</si>
  <si>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</si>
  <si>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</si>
  <si>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</si>
  <si>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</si>
  <si>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</si>
  <si>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</si>
  <si>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</si>
  <si>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</si>
  <si>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</si>
  <si>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</si>
  <si>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</si>
  <si>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</si>
  <si>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</si>
  <si>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</si>
  <si>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</si>
  <si>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</si>
  <si>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</si>
  <si>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</si>
  <si>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</si>
  <si>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</si>
  <si>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</si>
  <si>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</si>
  <si>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</si>
  <si>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</si>
  <si>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</si>
  <si>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</si>
  <si>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</si>
  <si>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</si>
  <si>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</si>
  <si>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</si>
  <si>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</si>
  <si>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</si>
  <si>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</si>
  <si>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</si>
  <si>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</si>
  <si>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</si>
  <si>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</si>
  <si>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</si>
  <si>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</si>
  <si>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</si>
  <si>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</si>
  <si>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</si>
  <si>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</si>
  <si>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</si>
  <si>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</si>
  <si>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</si>
  <si>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</si>
  <si>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</si>
  <si>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</si>
  <si>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</si>
  <si>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</si>
  <si>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</si>
  <si>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</si>
  <si>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</si>
  <si>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</si>
  <si>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</si>
  <si>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</si>
  <si>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</si>
  <si>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</si>
  <si>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</si>
  <si>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</si>
  <si>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</si>
  <si>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</si>
  <si>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</si>
  <si>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</si>
  <si>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</si>
  <si>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</si>
  <si>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</si>
  <si>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</si>
  <si>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</si>
  <si>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</si>
  <si>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</si>
  <si>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</si>
  <si>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</si>
  <si>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</si>
  <si>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</si>
  <si>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</si>
  <si>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</si>
  <si>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</si>
  <si>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</si>
  <si>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</si>
  <si>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</si>
  <si>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</si>
  <si>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</si>
  <si>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</si>
  <si>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</si>
  <si>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</si>
  <si>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</si>
  <si>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</si>
  <si>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</si>
  <si>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</si>
  <si>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</si>
  <si>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</si>
  <si>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</si>
  <si>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</si>
  <si>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</si>
  <si>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</si>
  <si>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</si>
  <si>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</si>
  <si>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</si>
  <si>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</si>
  <si>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</si>
  <si>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</si>
  <si>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</si>
  <si>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</si>
  <si>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</si>
  <si>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</si>
  <si>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</si>
  <si>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</si>
  <si>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</si>
  <si>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</si>
  <si>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</si>
  <si>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</si>
  <si>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</si>
  <si>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</si>
  <si>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</si>
  <si>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</si>
  <si>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</si>
  <si>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</si>
  <si>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</si>
  <si>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</si>
  <si>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</si>
  <si>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</si>
  <si>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</si>
  <si>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</si>
  <si>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</si>
  <si>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</si>
  <si>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</si>
  <si>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</si>
  <si>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</si>
  <si>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</si>
  <si>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</si>
  <si>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</si>
  <si>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</si>
  <si>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</si>
  <si>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</si>
  <si>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</si>
  <si>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</si>
  <si>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</si>
  <si>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</si>
  <si>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</si>
  <si>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</si>
  <si>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</si>
  <si>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</si>
  <si>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</si>
  <si>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</si>
  <si>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</si>
  <si>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</si>
  <si>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</si>
  <si>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</si>
  <si>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</si>
  <si>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</si>
  <si>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</si>
  <si>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</si>
  <si>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</si>
  <si>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</si>
  <si>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</si>
  <si>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</si>
  <si>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</si>
  <si>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</si>
  <si>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</si>
  <si>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</si>
  <si>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</si>
  <si>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</si>
  <si>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</si>
  <si>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</si>
  <si>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</si>
  <si>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</si>
  <si>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</si>
  <si>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</si>
  <si>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</si>
  <si>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</si>
  <si>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</si>
  <si>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</si>
  <si>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</si>
  <si>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</si>
  <si>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</si>
  <si>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</si>
  <si>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</si>
  <si>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</si>
  <si>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</si>
  <si>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</si>
  <si>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</si>
  <si>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</si>
  <si>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</si>
  <si>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</si>
  <si>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</si>
  <si>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</si>
  <si>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</si>
  <si>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</si>
  <si>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</si>
  <si>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</si>
  <si>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</si>
  <si>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</si>
  <si>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</si>
  <si>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</si>
  <si>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</si>
  <si>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</si>
  <si>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</si>
  <si>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</si>
  <si>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</si>
  <si>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</si>
  <si>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</si>
  <si>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</si>
  <si>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</si>
  <si>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</si>
  <si>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</si>
  <si>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</si>
  <si>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</si>
  <si>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</si>
  <si>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</si>
  <si>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</si>
  <si>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</si>
  <si>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</si>
  <si>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</si>
  <si>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</si>
  <si>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</si>
  <si>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</si>
  <si>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</si>
  <si>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</si>
  <si>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</si>
  <si>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</si>
  <si>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</si>
  <si>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</si>
  <si>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</si>
  <si>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</si>
  <si>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</si>
  <si>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</si>
  <si>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</si>
  <si>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</si>
  <si>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</si>
  <si>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</si>
  <si>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</si>
  <si>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</si>
  <si>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</si>
  <si>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</si>
  <si>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</si>
  <si>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</si>
  <si>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</si>
  <si>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</si>
  <si>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</si>
  <si>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</si>
  <si>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</si>
  <si>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</si>
  <si>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</si>
  <si>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</si>
  <si>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</si>
  <si>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</si>
  <si>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</si>
  <si>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</si>
  <si>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</si>
  <si>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</si>
  <si>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</si>
  <si>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</si>
  <si>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</si>
  <si>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</si>
  <si>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</si>
  <si>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</si>
  <si>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</si>
  <si>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</si>
  <si>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</si>
  <si>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</si>
  <si>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</si>
  <si>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</si>
  <si>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</si>
  <si>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</si>
  <si>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</si>
  <si>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</si>
  <si>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</si>
  <si>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</si>
  <si>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</si>
  <si>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</si>
  <si>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</si>
  <si>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</si>
  <si>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</si>
  <si>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</si>
  <si>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</si>
  <si>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</si>
  <si>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</si>
  <si>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</si>
  <si>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</si>
  <si>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</si>
  <si>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</si>
  <si>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</si>
  <si>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</si>
  <si>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</si>
  <si>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</si>
  <si>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</si>
  <si>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</si>
  <si>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</si>
  <si>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</si>
  <si>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</si>
  <si>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</si>
  <si>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</si>
  <si>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</si>
  <si>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</si>
  <si>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</si>
  <si>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</si>
  <si>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</si>
  <si>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</si>
  <si>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</si>
  <si>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</si>
  <si>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</si>
  <si>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</si>
  <si>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</si>
  <si>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</si>
  <si>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</si>
  <si>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</si>
  <si>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</si>
  <si>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</si>
  <si>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</si>
  <si>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</si>
  <si>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</si>
  <si>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</si>
  <si>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</si>
  <si>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</si>
  <si>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</si>
  <si>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</si>
  <si>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</si>
  <si>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</si>
  <si>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</si>
  <si>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</si>
  <si>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</si>
  <si>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</si>
  <si>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</si>
  <si>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</si>
  <si>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</si>
  <si>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</si>
  <si>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</si>
  <si>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</si>
  <si>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</si>
  <si>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</si>
  <si>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</si>
  <si>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</si>
  <si>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</si>
  <si>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</si>
  <si>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</si>
  <si>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</si>
  <si>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</si>
  <si>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</si>
  <si>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</si>
  <si>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</si>
  <si>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</si>
  <si>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</si>
  <si>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</si>
  <si>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</si>
  <si>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</si>
  <si>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</si>
  <si>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</si>
  <si>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</si>
  <si>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</si>
  <si>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</si>
  <si>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</si>
  <si>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</si>
  <si>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</si>
  <si>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</si>
  <si>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</si>
  <si>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</si>
  <si>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</si>
  <si>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</si>
  <si>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</si>
  <si>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</si>
  <si>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</si>
  <si>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</si>
  <si>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</si>
  <si>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</si>
  <si>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</si>
  <si>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</si>
  <si>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</si>
  <si>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</si>
  <si>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</si>
  <si>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</si>
  <si>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</si>
  <si>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</si>
  <si>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</si>
  <si>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</si>
  <si>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</si>
  <si>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</si>
  <si>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</si>
  <si>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</si>
  <si>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</si>
  <si>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</si>
  <si>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</si>
  <si>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</si>
  <si>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</si>
  <si>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</si>
  <si>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</si>
  <si>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</si>
  <si>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</si>
  <si>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</si>
  <si>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</si>
  <si>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</si>
  <si>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</si>
  <si>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</si>
  <si>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</si>
  <si>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</si>
  <si>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</si>
  <si>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</si>
  <si>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</si>
  <si>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</si>
  <si>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</si>
  <si>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</si>
  <si>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</si>
  <si>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</si>
  <si>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</si>
  <si>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</si>
  <si>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</si>
  <si>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</si>
  <si>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</si>
  <si>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</si>
  <si>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</si>
  <si>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</si>
  <si>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</si>
  <si>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</si>
  <si>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</si>
  <si>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</si>
  <si>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</si>
  <si>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</si>
  <si>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</si>
  <si>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</si>
  <si>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</si>
  <si>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</si>
  <si>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</si>
  <si>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</si>
  <si>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</si>
  <si>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</si>
  <si>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</si>
  <si>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</si>
  <si>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</si>
  <si>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</si>
  <si>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</si>
  <si>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</si>
  <si>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</si>
  <si>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</si>
  <si>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</si>
  <si>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</si>
  <si>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</si>
  <si>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</si>
  <si>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</si>
  <si>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</si>
  <si>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</si>
  <si>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</si>
  <si>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</si>
  <si>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</si>
  <si>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</si>
  <si>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</si>
  <si>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</si>
  <si>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</si>
  <si>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</si>
  <si>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</si>
  <si>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</si>
  <si>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</si>
  <si>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</si>
  <si>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</si>
  <si>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</si>
  <si>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</si>
  <si>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</si>
  <si>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</si>
  <si>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</si>
  <si>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</si>
  <si>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</si>
  <si>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</si>
  <si>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</si>
  <si>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</si>
  <si>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</si>
  <si>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</si>
  <si>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</si>
  <si>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</si>
  <si>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</si>
  <si>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</si>
  <si>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</si>
  <si>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</si>
  <si>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</si>
  <si>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</si>
  <si>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</si>
  <si>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</si>
  <si>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</si>
  <si>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</si>
  <si>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</si>
  <si>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</si>
  <si>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</si>
  <si>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</si>
  <si>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</si>
  <si>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</si>
  <si>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</si>
  <si>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</si>
  <si>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</si>
  <si>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</si>
  <si>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</si>
  <si>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</si>
  <si>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</si>
  <si>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</si>
  <si>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</si>
  <si>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</si>
  <si>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</si>
  <si>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</si>
  <si>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</si>
  <si>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</si>
  <si>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</si>
  <si>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</si>
  <si>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</si>
  <si>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</si>
  <si>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</si>
  <si>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</si>
  <si>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</si>
  <si>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</si>
  <si>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</si>
  <si>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</si>
  <si>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</si>
  <si>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</si>
  <si>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</si>
  <si>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</si>
  <si>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</si>
  <si>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</si>
  <si>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</si>
  <si>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</si>
  <si>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</si>
  <si>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</si>
  <si>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</si>
  <si>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</si>
  <si>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</si>
  <si>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</si>
  <si>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</si>
  <si>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</si>
  <si>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</si>
  <si>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</si>
  <si>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</si>
  <si>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</si>
  <si>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</si>
  <si>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</si>
  <si>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</si>
  <si>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</si>
  <si>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</si>
  <si>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</si>
  <si>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</si>
  <si>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</si>
  <si>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</si>
  <si>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</si>
  <si>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</si>
  <si>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</si>
  <si>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</si>
  <si>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</si>
  <si>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</si>
  <si>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</si>
  <si>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</si>
  <si>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</si>
  <si>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</si>
  <si>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</si>
  <si>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</si>
  <si>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</si>
  <si>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</si>
  <si>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</si>
  <si>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</si>
  <si>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</si>
  <si>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</si>
  <si>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</si>
  <si>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</si>
  <si>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</si>
  <si>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</si>
  <si>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</si>
  <si>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</si>
  <si>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</si>
  <si>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</si>
  <si>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</si>
  <si>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</si>
  <si>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</si>
  <si>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</si>
  <si>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</si>
  <si>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</si>
  <si>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</si>
  <si>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</si>
  <si>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</si>
  <si>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</si>
  <si>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</si>
  <si>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</si>
  <si>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</si>
  <si>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</si>
  <si>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</si>
  <si>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</si>
  <si>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</si>
  <si>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</si>
  <si>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</si>
  <si>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</si>
  <si>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</si>
  <si>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</si>
  <si>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</si>
  <si>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</si>
  <si>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</si>
  <si>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</si>
  <si>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</si>
  <si>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</si>
  <si>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</si>
  <si>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</si>
  <si>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</si>
  <si>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</si>
  <si>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</si>
  <si>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</si>
  <si>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</si>
  <si>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</si>
  <si>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</si>
  <si>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</si>
  <si>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</si>
  <si>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</si>
  <si>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</si>
  <si>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</si>
  <si>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</si>
  <si>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</si>
  <si>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</si>
  <si>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</si>
  <si>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</si>
  <si>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</si>
  <si>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</si>
  <si>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</si>
  <si>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</si>
  <si>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</si>
  <si>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</si>
  <si>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</si>
  <si>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</si>
  <si>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</si>
  <si>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</si>
  <si>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</si>
  <si>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</si>
  <si>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</si>
  <si>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</si>
  <si>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</si>
  <si>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</si>
  <si>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</si>
  <si>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</si>
  <si>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</si>
  <si>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</si>
  <si>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</si>
  <si>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</si>
  <si>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</si>
  <si>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</si>
  <si>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</si>
  <si>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</si>
  <si>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</si>
  <si>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</si>
  <si>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</si>
  <si>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</si>
  <si>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</si>
  <si>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</si>
  <si>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</si>
  <si>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</si>
  <si>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</si>
  <si>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</si>
  <si>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</si>
  <si>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</si>
  <si>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</si>
  <si>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</si>
  <si>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</si>
  <si>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</si>
  <si>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</si>
  <si>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</si>
  <si>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</si>
  <si>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</si>
  <si>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</si>
  <si>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</si>
  <si>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</si>
  <si>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</si>
  <si>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</si>
  <si>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</si>
  <si>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</si>
  <si>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</si>
  <si>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</si>
  <si>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</si>
  <si>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</si>
  <si>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</si>
  <si>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</si>
  <si>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</si>
  <si>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</si>
  <si>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</si>
  <si>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</si>
  <si>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</si>
  <si>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</si>
  <si>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</si>
  <si>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</si>
  <si>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</si>
  <si>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</si>
  <si>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</si>
  <si>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</si>
  <si>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</si>
  <si>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</si>
  <si>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</si>
  <si>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</si>
  <si>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</si>
  <si>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</si>
  <si>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</si>
  <si>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</si>
  <si>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</si>
  <si>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</si>
  <si>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</si>
  <si>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</si>
  <si>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</si>
  <si>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</si>
  <si>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</si>
  <si>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</si>
  <si>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</si>
  <si>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</si>
  <si>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</si>
  <si>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</si>
  <si>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</si>
  <si>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</si>
  <si>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</si>
  <si>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</si>
  <si>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</si>
  <si>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</si>
  <si>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</si>
  <si>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</si>
  <si>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</si>
  <si>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</si>
  <si>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</si>
  <si>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</si>
  <si>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</si>
  <si>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</si>
  <si>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</si>
  <si>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</si>
  <si>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</si>
  <si>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</si>
  <si>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</si>
  <si>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</si>
  <si>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</si>
  <si>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</si>
  <si>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</si>
  <si>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</si>
  <si>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</si>
  <si>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</si>
  <si>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</si>
  <si>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</si>
  <si>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</si>
  <si>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</si>
  <si>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</si>
  <si>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</si>
  <si>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</si>
  <si>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</si>
  <si>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</si>
  <si>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</si>
  <si>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</si>
  <si>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</si>
  <si>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</si>
  <si>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</si>
  <si>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</si>
  <si>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</si>
  <si>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</si>
  <si>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</si>
  <si>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</si>
  <si>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</si>
  <si>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</si>
  <si>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</si>
  <si>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</si>
  <si>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</si>
  <si>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</si>
  <si>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</si>
  <si>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</si>
  <si>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</si>
  <si>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</si>
  <si>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</si>
  <si>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</si>
  <si>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</si>
  <si>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</si>
  <si>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</si>
  <si>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</si>
  <si>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</si>
  <si>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</si>
  <si>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</si>
  <si>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</si>
  <si>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</si>
  <si>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</si>
  <si>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</si>
  <si>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</si>
  <si>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</si>
  <si>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</si>
  <si>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</si>
  <si>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</si>
  <si>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</si>
  <si>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</si>
  <si>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</si>
  <si>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</si>
  <si>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</si>
  <si>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</si>
  <si>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</si>
  <si>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</si>
  <si>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</si>
  <si>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</si>
  <si>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</si>
  <si>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</si>
  <si>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</si>
  <si>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</si>
  <si>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</si>
  <si>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</si>
  <si>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</si>
  <si>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</si>
  <si>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</si>
  <si>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</si>
  <si>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</si>
  <si>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</si>
  <si>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</si>
  <si>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</si>
  <si>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</si>
  <si>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</si>
  <si>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</si>
  <si>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</si>
  <si>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</si>
  <si>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</si>
  <si>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</si>
  <si>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</si>
  <si>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</si>
  <si>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</si>
  <si>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</si>
  <si>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</si>
  <si>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</si>
  <si>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</si>
  <si>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</si>
  <si>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</si>
  <si>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</si>
  <si>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</si>
  <si>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</si>
  <si>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</si>
  <si>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</si>
  <si>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</si>
  <si>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</si>
  <si>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</si>
  <si>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</si>
  <si>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</si>
  <si>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</si>
  <si>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</si>
  <si>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</si>
  <si>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</si>
  <si>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</si>
  <si>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</si>
  <si>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</si>
  <si>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</si>
  <si>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</si>
  <si>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</si>
  <si>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</si>
  <si>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</si>
  <si>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</si>
  <si>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</si>
  <si>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</si>
  <si>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</si>
  <si>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</si>
  <si>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</si>
  <si>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</si>
  <si>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</si>
  <si>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</si>
  <si>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</si>
  <si>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</si>
  <si>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</si>
  <si>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</si>
  <si>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</si>
  <si>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</si>
  <si>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</si>
  <si>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</si>
  <si>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</si>
  <si>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</si>
  <si>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</si>
  <si>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</si>
  <si>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</si>
  <si>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</si>
  <si>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</si>
  <si>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</si>
  <si>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</si>
  <si>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</si>
  <si>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</si>
  <si>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</si>
  <si>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</si>
  <si>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</si>
  <si>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</si>
  <si>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</si>
  <si>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</si>
  <si>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</si>
  <si>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</si>
  <si>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</si>
  <si>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</si>
  <si>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</si>
  <si>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</si>
  <si>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</si>
  <si>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</si>
  <si>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</si>
  <si>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</si>
  <si>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</si>
  <si>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</si>
  <si>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</si>
  <si>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</si>
  <si>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</si>
  <si>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</si>
  <si>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</si>
  <si>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</si>
  <si>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</si>
  <si>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</si>
  <si>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</si>
  <si>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</si>
  <si>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</si>
  <si>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</si>
  <si>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</si>
  <si>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</si>
  <si>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</si>
  <si>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</si>
  <si>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</si>
  <si>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</si>
  <si>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</si>
  <si>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</si>
  <si>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</si>
  <si>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</si>
  <si>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</si>
  <si>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</si>
  <si>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</si>
  <si>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</si>
  <si>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</si>
  <si>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</si>
  <si>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</si>
  <si>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</si>
  <si>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</si>
  <si>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</si>
  <si>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</si>
  <si>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</si>
  <si>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</si>
  <si>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</si>
  <si>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</si>
  <si>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</si>
  <si>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</si>
  <si>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</si>
  <si>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</si>
  <si>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</si>
  <si>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</si>
  <si>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</si>
  <si>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</si>
  <si>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</si>
  <si>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</si>
  <si>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</si>
  <si>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</si>
  <si>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</si>
  <si>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</si>
  <si>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</si>
  <si>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</si>
  <si>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</si>
  <si>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</si>
  <si>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</si>
  <si>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</si>
  <si>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</si>
  <si>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</si>
  <si>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</si>
  <si>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</si>
  <si>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</si>
  <si>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</si>
  <si>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</si>
  <si>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</si>
  <si>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</si>
  <si>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</si>
  <si>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</si>
  <si>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</si>
  <si>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</si>
  <si>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</si>
  <si>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</si>
  <si>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</si>
  <si>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</si>
  <si>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</si>
  <si>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</si>
  <si>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</si>
  <si>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</si>
  <si>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</si>
  <si>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</si>
  <si>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</si>
  <si>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</si>
  <si>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</si>
  <si>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</si>
  <si>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</si>
  <si>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</si>
  <si>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</si>
  <si>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</si>
  <si>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</si>
  <si>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</si>
  <si>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</si>
  <si>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</si>
  <si>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</si>
  <si>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</si>
  <si>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</si>
  <si>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</si>
  <si>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</si>
  <si>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</si>
  <si>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</si>
  <si>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</si>
  <si>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</si>
  <si>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</si>
  <si>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</si>
  <si>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</si>
  <si>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</si>
  <si>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</si>
  <si>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</si>
  <si>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</si>
  <si>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</si>
  <si>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</si>
  <si>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</si>
  <si>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</si>
  <si>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</si>
  <si>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</si>
  <si>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</si>
  <si>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</si>
  <si>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</si>
  <si>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</si>
  <si>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</si>
  <si>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</si>
  <si>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</si>
  <si>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</si>
  <si>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</si>
  <si>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</si>
  <si>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</si>
  <si>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</si>
  <si>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</si>
  <si>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</si>
  <si>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</si>
  <si>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</si>
  <si>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</si>
  <si>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</si>
  <si>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</si>
  <si>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</si>
  <si>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</si>
  <si>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</si>
  <si>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</si>
  <si>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</si>
  <si>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</si>
  <si>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</si>
  <si>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</si>
  <si>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</si>
  <si>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</si>
  <si>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</si>
  <si>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</si>
  <si>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</si>
  <si>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</si>
  <si>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</si>
  <si>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</si>
  <si>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</si>
  <si>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</si>
  <si>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</si>
  <si>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</si>
  <si>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</si>
  <si>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</si>
  <si>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</si>
  <si>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</si>
  <si>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</si>
  <si>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</si>
  <si>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</si>
  <si>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</si>
  <si>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</si>
  <si>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</si>
  <si>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</si>
  <si>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</si>
  <si>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</si>
  <si>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</si>
  <si>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</si>
  <si>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</si>
  <si>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</si>
  <si>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</si>
  <si>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</si>
  <si>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</si>
  <si>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</si>
  <si>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</si>
  <si>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</si>
  <si>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</si>
  <si>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</si>
  <si>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</si>
  <si>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</si>
  <si>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</si>
  <si>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</si>
  <si>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</si>
  <si>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</si>
  <si>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</si>
  <si>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</si>
  <si>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</si>
  <si>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</si>
  <si>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</si>
  <si>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</si>
  <si>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</si>
  <si>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</si>
  <si>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</si>
  <si>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</si>
  <si>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</si>
  <si>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</si>
  <si>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</si>
  <si>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</si>
  <si>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</si>
  <si>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</si>
  <si>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</si>
  <si>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</si>
  <si>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</si>
  <si>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</si>
  <si>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</si>
  <si>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</si>
  <si>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</si>
  <si>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</si>
  <si>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</si>
  <si>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</si>
  <si>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</si>
  <si>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</si>
  <si>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</si>
  <si>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</si>
  <si>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</si>
  <si>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</si>
  <si>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</si>
  <si>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</si>
  <si>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</si>
  <si>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</si>
  <si>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</si>
  <si>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</si>
  <si>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</si>
  <si>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</si>
  <si>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</si>
  <si>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</si>
  <si>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</si>
  <si>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</si>
  <si>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</si>
  <si>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</si>
  <si>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</si>
  <si>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</si>
  <si>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</si>
  <si>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</si>
  <si>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</si>
  <si>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</si>
  <si>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</si>
  <si>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</si>
  <si>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</si>
  <si>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</si>
  <si>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</si>
  <si>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</si>
  <si>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</si>
  <si>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</si>
  <si>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</si>
  <si>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</si>
  <si>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</si>
  <si>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</si>
  <si>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</si>
  <si>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</si>
  <si>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</si>
  <si>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</si>
  <si>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</si>
  <si>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</si>
  <si>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</si>
  <si>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</si>
  <si>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</si>
  <si>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</si>
  <si>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</si>
  <si>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</si>
  <si>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</si>
  <si>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</si>
  <si>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</si>
  <si>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</si>
  <si>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</si>
  <si>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</si>
  <si>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</si>
  <si>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</si>
  <si>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</si>
  <si>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</si>
  <si>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</si>
  <si>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</si>
  <si>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</si>
  <si>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</si>
  <si>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</si>
  <si>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</si>
  <si>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</si>
  <si>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</si>
  <si>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</si>
  <si>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</si>
  <si>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</si>
  <si>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</si>
  <si>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</si>
  <si>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</si>
  <si>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</si>
  <si>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</si>
  <si>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</si>
  <si>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</si>
  <si>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</si>
  <si>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</si>
  <si>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</si>
  <si>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</si>
  <si>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</si>
  <si>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</si>
  <si>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</si>
  <si>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</si>
  <si>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</si>
  <si>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</si>
  <si>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</si>
  <si>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</si>
  <si>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</si>
  <si>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</si>
  <si>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</si>
  <si>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</si>
  <si>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</si>
  <si>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</si>
  <si>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</si>
  <si>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</si>
  <si>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</si>
  <si>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</si>
  <si>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</si>
  <si>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</si>
  <si>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</si>
  <si>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</si>
  <si>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</si>
  <si>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</si>
  <si>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</si>
  <si>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</si>
  <si>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</si>
  <si>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</si>
  <si>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</si>
  <si>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</si>
  <si>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</si>
  <si>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</si>
  <si>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</si>
  <si>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</si>
  <si>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</si>
  <si>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</si>
  <si>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</si>
  <si>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</si>
  <si>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</si>
  <si>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</si>
  <si>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</si>
  <si>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</si>
  <si>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</si>
  <si>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</si>
  <si>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</si>
  <si>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</si>
  <si>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</si>
  <si>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</si>
  <si>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</si>
  <si>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</si>
  <si>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</si>
  <si>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</si>
  <si>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</si>
  <si>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</si>
  <si>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</si>
  <si>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</si>
  <si>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</si>
  <si>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</si>
  <si>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</si>
  <si>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</si>
  <si>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</si>
  <si>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</si>
  <si>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</si>
  <si>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</si>
  <si>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</si>
  <si>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</si>
  <si>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</si>
  <si>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</si>
  <si>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</si>
  <si>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</si>
  <si>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</si>
  <si>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</si>
  <si>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</si>
  <si>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</si>
  <si>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</si>
  <si>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</si>
  <si>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</si>
  <si>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</si>
  <si>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</si>
  <si>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</si>
  <si>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</si>
  <si>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</si>
  <si>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</si>
  <si>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</si>
  <si>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</si>
  <si>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</si>
  <si>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</si>
  <si>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</si>
  <si>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</si>
  <si>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</si>
  <si>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</si>
  <si>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</si>
  <si>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</si>
  <si>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</si>
  <si>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</si>
  <si>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</si>
  <si>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</si>
  <si>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</si>
  <si>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</si>
  <si>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</si>
  <si>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</si>
  <si>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</si>
  <si>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</si>
  <si>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</si>
  <si>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</si>
  <si>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</si>
  <si>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</si>
  <si>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</si>
  <si>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</si>
  <si>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</si>
  <si>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</si>
  <si>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</si>
  <si>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</si>
  <si>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</si>
  <si>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</si>
  <si>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</si>
  <si>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</si>
  <si>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</si>
  <si>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</si>
  <si>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</si>
  <si>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</si>
  <si>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</si>
  <si>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</si>
  <si>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</si>
  <si>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</si>
  <si>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</si>
  <si>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</si>
  <si>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</si>
  <si>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</si>
  <si>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</si>
  <si>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</si>
  <si>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</si>
  <si>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</si>
  <si>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</si>
  <si>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</si>
  <si>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</si>
  <si>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</si>
  <si>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</si>
  <si>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</si>
  <si>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</si>
  <si>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</si>
  <si>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</si>
  <si>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</si>
  <si>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</si>
  <si>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</si>
  <si>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</si>
  <si>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</si>
  <si>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</si>
  <si>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</si>
  <si>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</si>
  <si>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</si>
  <si>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</si>
  <si>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</si>
  <si>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</si>
  <si>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</si>
  <si>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</si>
  <si>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</si>
  <si>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</si>
  <si>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</si>
  <si>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</si>
  <si>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</si>
  <si>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</si>
  <si>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</si>
  <si>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</si>
  <si>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</si>
  <si>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</si>
  <si>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</si>
  <si>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</si>
  <si>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</si>
  <si>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</si>
  <si>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</si>
  <si>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</si>
  <si>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</si>
  <si>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</si>
  <si>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</si>
  <si>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</si>
  <si>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</si>
  <si>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</si>
  <si>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</si>
  <si>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</si>
  <si>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</si>
  <si>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</si>
  <si>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</si>
  <si>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</si>
  <si>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</si>
  <si>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</si>
  <si>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</si>
  <si>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</si>
  <si>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</si>
  <si>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</si>
  <si>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</si>
  <si>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</si>
  <si>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</si>
  <si>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</si>
  <si>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</si>
  <si>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</si>
  <si>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</si>
  <si>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</si>
  <si>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</si>
  <si>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</si>
  <si>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</si>
  <si>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</si>
  <si>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</si>
  <si>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</si>
  <si>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</si>
  <si>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</si>
  <si>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</si>
  <si>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</si>
  <si>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</si>
  <si>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</si>
  <si>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</si>
  <si>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</si>
  <si>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</si>
  <si>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</si>
  <si>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</si>
  <si>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</si>
  <si>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</si>
  <si>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</si>
  <si>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</si>
  <si>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</si>
  <si>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</si>
  <si>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</si>
  <si>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</si>
  <si>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</si>
  <si>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</si>
  <si>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</si>
  <si>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</si>
  <si>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</si>
  <si>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</si>
  <si>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</si>
  <si>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</si>
  <si>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</si>
  <si>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</si>
  <si>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</si>
  <si>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</si>
  <si>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</si>
  <si>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</si>
  <si>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</si>
  <si>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</si>
  <si>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</si>
  <si>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</si>
  <si>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</si>
  <si>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</si>
  <si>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</si>
  <si>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</si>
  <si>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</si>
  <si>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</si>
  <si>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</si>
  <si>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</si>
  <si>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</si>
  <si>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</si>
  <si>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</si>
  <si>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</si>
  <si>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</si>
  <si>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</si>
  <si>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</si>
  <si>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</si>
  <si>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</si>
  <si>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</si>
  <si>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</si>
  <si>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</si>
  <si>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</si>
  <si>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</si>
  <si>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</si>
  <si>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</si>
  <si>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</si>
  <si>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</si>
  <si>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</si>
  <si>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</si>
  <si>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</si>
  <si>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</si>
  <si>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</si>
  <si>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</si>
  <si>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</si>
  <si>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</si>
  <si>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</si>
  <si>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</si>
  <si>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</si>
  <si>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</si>
  <si>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</si>
  <si>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</si>
  <si>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</si>
  <si>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</si>
  <si>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</si>
  <si>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</si>
  <si>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</si>
  <si>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</si>
  <si>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</si>
  <si>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</si>
  <si>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</si>
  <si>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</si>
  <si>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</si>
  <si>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</si>
  <si>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</si>
  <si>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</si>
  <si>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</si>
  <si>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</si>
  <si>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</si>
  <si>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</si>
  <si>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</si>
  <si>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</si>
  <si>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</si>
  <si>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</si>
  <si>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</si>
  <si>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</si>
  <si>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</si>
  <si>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</si>
  <si>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</si>
  <si>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</si>
  <si>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</si>
  <si>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</si>
  <si>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</si>
  <si>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</si>
  <si>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</si>
  <si>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</si>
  <si>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</si>
  <si>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</si>
  <si>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</si>
  <si>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</si>
  <si>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</si>
  <si>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</si>
  <si>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</si>
  <si>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</si>
  <si>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</si>
  <si>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</si>
  <si>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</si>
  <si>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</si>
  <si>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</si>
  <si>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</si>
  <si>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</si>
  <si>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</si>
  <si>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</si>
  <si>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</si>
  <si>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</si>
  <si>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</si>
  <si>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</si>
  <si>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</si>
  <si>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</si>
  <si>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</si>
  <si>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</si>
  <si>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</si>
  <si>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</si>
  <si>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</si>
  <si>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</si>
  <si>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</si>
  <si>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</si>
  <si>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</si>
  <si>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</si>
  <si>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</si>
  <si>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</si>
  <si>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</si>
  <si>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</si>
  <si>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</si>
  <si>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</si>
  <si>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</si>
  <si>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</si>
  <si>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</si>
  <si>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</si>
  <si>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</si>
  <si>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</si>
  <si>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</si>
  <si>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</si>
  <si>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</si>
  <si>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</si>
  <si>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</si>
  <si>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</si>
  <si>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</si>
  <si>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</si>
  <si>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</si>
  <si>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</si>
  <si>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</si>
  <si>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</si>
  <si>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</si>
  <si>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</si>
  <si>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</si>
  <si>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</si>
  <si>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</si>
  <si>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</si>
  <si>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</si>
  <si>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</si>
  <si>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</si>
  <si>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</si>
  <si>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</si>
  <si>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</si>
  <si>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</si>
  <si>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</si>
  <si>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</si>
  <si>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</si>
  <si>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</si>
  <si>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</si>
  <si>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</si>
  <si>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</si>
  <si>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</si>
  <si>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</si>
  <si>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</si>
  <si>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</si>
  <si>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</si>
  <si>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</si>
  <si>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</si>
  <si>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</si>
  <si>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</si>
  <si>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</si>
  <si>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</si>
  <si>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</si>
  <si>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</si>
  <si>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</si>
  <si>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</si>
  <si>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</si>
  <si>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</si>
  <si>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</si>
  <si>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</si>
  <si>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</si>
  <si>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</si>
  <si>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</si>
  <si>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</si>
  <si>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</si>
  <si>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</si>
  <si>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</si>
  <si>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</si>
  <si>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</si>
  <si>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</si>
  <si>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</si>
  <si>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</si>
  <si>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</si>
  <si>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</si>
  <si>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</si>
  <si>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</si>
  <si>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</si>
  <si>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</si>
  <si>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</si>
  <si>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</si>
  <si>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</si>
  <si>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</si>
  <si>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</si>
  <si>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</si>
  <si>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</si>
  <si>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</si>
  <si>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</si>
  <si>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</si>
  <si>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</si>
  <si>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</si>
  <si>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</si>
  <si>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</si>
  <si>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</si>
  <si>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</si>
  <si>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</si>
  <si>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</si>
  <si>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</si>
  <si>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</si>
  <si>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</si>
  <si>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</si>
  <si>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</si>
  <si>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</si>
  <si>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</si>
  <si>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</si>
  <si>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</si>
  <si>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</si>
  <si>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</si>
  <si>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</si>
  <si>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</si>
  <si>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</si>
  <si>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</si>
  <si>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</si>
  <si>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</si>
  <si>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</si>
  <si>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</si>
  <si>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</si>
  <si>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</si>
  <si>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</si>
  <si>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</si>
  <si>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</si>
  <si>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</si>
  <si>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</si>
  <si>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</si>
  <si>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</si>
  <si>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</si>
  <si>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</si>
  <si>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</si>
  <si>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</si>
  <si>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</si>
  <si>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</si>
  <si>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</si>
  <si>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</si>
  <si>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</si>
  <si>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</si>
  <si>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</si>
  <si>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</si>
  <si>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</si>
  <si>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</si>
  <si>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</si>
  <si>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</si>
  <si>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</si>
  <si>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</si>
  <si>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</si>
  <si>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</si>
  <si>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</si>
  <si>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</si>
  <si>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</si>
  <si>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</si>
  <si>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</si>
  <si>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</si>
  <si>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</si>
  <si>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</si>
  <si>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</si>
  <si>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</si>
  <si>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</si>
  <si>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</si>
  <si>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</si>
  <si>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</si>
  <si>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</si>
  <si>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</si>
  <si>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</si>
  <si>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</si>
  <si>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</si>
  <si>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</si>
  <si>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</si>
  <si>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</si>
  <si>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</si>
  <si>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</si>
  <si>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</si>
  <si>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</si>
  <si>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</si>
  <si>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</si>
  <si>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</si>
  <si>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</si>
  <si>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</si>
  <si>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</si>
  <si>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</si>
  <si>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</si>
  <si>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</si>
  <si>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</si>
  <si>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</si>
  <si>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</si>
  <si>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</si>
  <si>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</si>
  <si>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</si>
  <si>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</si>
  <si>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</si>
  <si>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</si>
  <si>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</si>
  <si>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</si>
  <si>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</si>
  <si>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</si>
  <si>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</si>
  <si>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</si>
  <si>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</si>
  <si>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</si>
  <si>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</si>
  <si>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</si>
  <si>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</si>
  <si>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</si>
  <si>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</si>
  <si>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</si>
  <si>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</si>
  <si>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</si>
  <si>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</si>
  <si>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</si>
  <si>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</si>
  <si>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</si>
  <si>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</si>
  <si>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</si>
  <si>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</si>
  <si>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</si>
  <si>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</si>
  <si>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</si>
  <si>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</si>
  <si>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</si>
  <si>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</si>
  <si>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</si>
  <si>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</si>
  <si>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</si>
  <si>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</si>
  <si>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</si>
  <si>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</si>
  <si>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</si>
  <si>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</si>
  <si>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</si>
  <si>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</si>
  <si>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</si>
  <si>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</si>
  <si>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</si>
  <si>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</si>
  <si>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</si>
  <si>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</si>
  <si>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</si>
  <si>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</si>
  <si>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</si>
  <si>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</si>
  <si>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</si>
  <si>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</si>
  <si>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</si>
  <si>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</si>
  <si>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</si>
  <si>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</si>
  <si>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</si>
  <si>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</si>
  <si>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</si>
  <si>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</si>
  <si>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</si>
  <si>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</si>
  <si>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</si>
  <si>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</si>
  <si>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</si>
  <si>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</si>
  <si>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</si>
  <si>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</si>
  <si>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</si>
  <si>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</si>
  <si>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</si>
  <si>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</si>
  <si>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</si>
  <si>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</si>
  <si>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</si>
  <si>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</si>
  <si>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</si>
  <si>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</si>
  <si>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</si>
  <si>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</si>
  <si>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</si>
  <si>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</si>
  <si>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</si>
  <si>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</si>
  <si>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</si>
  <si>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</si>
  <si>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</si>
  <si>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</si>
  <si>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</si>
  <si>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</si>
  <si>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</si>
  <si>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</si>
  <si>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</si>
  <si>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</si>
  <si>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</si>
  <si>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</si>
  <si>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</si>
  <si>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</si>
  <si>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</si>
  <si>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</si>
  <si>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</si>
  <si>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</si>
  <si>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</si>
  <si>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</si>
  <si>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</si>
  <si>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</si>
  <si>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</si>
  <si>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</si>
  <si>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</si>
  <si>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</si>
  <si>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</si>
  <si>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</si>
  <si>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</si>
  <si>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</si>
  <si>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</si>
  <si>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</si>
  <si>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</si>
  <si>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</si>
  <si>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</si>
  <si>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</si>
  <si>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</si>
  <si>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</si>
  <si>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</si>
  <si>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</si>
  <si>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</si>
  <si>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</si>
  <si>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</si>
  <si>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</si>
  <si>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</si>
  <si>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</si>
  <si>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</si>
  <si>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</si>
  <si>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</si>
  <si>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</si>
  <si>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</si>
  <si>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</si>
  <si>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</si>
  <si>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</si>
  <si>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</si>
  <si>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</si>
  <si>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</si>
  <si>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</si>
  <si>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</si>
  <si>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</si>
  <si>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</si>
  <si>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</si>
  <si>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</si>
  <si>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</si>
  <si>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</si>
  <si>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</si>
  <si>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</si>
  <si>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</si>
  <si>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</si>
  <si>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</si>
  <si>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</si>
  <si>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</si>
  <si>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</si>
  <si>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</si>
  <si>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</si>
  <si>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</si>
  <si>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</si>
  <si>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</si>
  <si>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</si>
  <si>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</si>
  <si>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</si>
  <si>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</si>
  <si>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</si>
  <si>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</si>
  <si>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</si>
  <si>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</si>
  <si>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</si>
  <si>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</si>
  <si>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</si>
  <si>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</si>
  <si>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</si>
  <si>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</si>
  <si>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</si>
  <si>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</si>
  <si>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</si>
  <si>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</si>
  <si>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</si>
  <si>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</si>
  <si>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</si>
  <si>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</si>
  <si>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</si>
  <si>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</si>
  <si>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</si>
  <si>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</si>
  <si>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</si>
  <si>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</si>
  <si>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</si>
  <si>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</si>
  <si>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</si>
  <si>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</si>
  <si>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</si>
  <si>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</si>
  <si>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</si>
  <si>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</si>
  <si>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</si>
  <si>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</si>
  <si>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</si>
  <si>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</si>
  <si>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</si>
  <si>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</si>
  <si>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</si>
  <si>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</si>
  <si>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</si>
  <si>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</si>
  <si>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</si>
  <si>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</si>
  <si>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</si>
  <si>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</si>
  <si>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</si>
  <si>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</si>
  <si>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</si>
  <si>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</si>
  <si>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</si>
  <si>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</si>
  <si>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</si>
  <si>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</si>
  <si>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</si>
  <si>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</si>
  <si>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</si>
  <si>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</si>
  <si>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</si>
  <si>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</si>
  <si>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</si>
  <si>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</si>
  <si>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</si>
  <si>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</si>
  <si>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</si>
  <si>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</si>
  <si>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</si>
  <si>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</si>
  <si>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</si>
  <si>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</si>
  <si>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</si>
  <si>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</si>
  <si>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</si>
  <si>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</si>
  <si>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</si>
  <si>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</si>
  <si>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</si>
  <si>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</si>
  <si>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</si>
  <si>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</si>
  <si>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</si>
  <si>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</si>
  <si>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</si>
  <si>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</si>
  <si>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</si>
  <si>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</si>
  <si>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</si>
  <si>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</si>
  <si>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</si>
  <si>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</si>
  <si>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</si>
  <si>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</si>
  <si>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</si>
  <si>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</si>
  <si>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</si>
  <si>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</si>
  <si>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</si>
  <si>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</si>
  <si>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</si>
  <si>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</si>
  <si>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</si>
  <si>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</si>
  <si>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</si>
  <si>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</si>
  <si>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</si>
  <si>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</si>
  <si>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</si>
  <si>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</si>
  <si>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</si>
  <si>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</si>
  <si>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</si>
  <si>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</si>
  <si>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</si>
  <si>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</si>
  <si>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</si>
  <si>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</si>
  <si>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</si>
  <si>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</si>
  <si>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</si>
  <si>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</si>
  <si>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</si>
  <si>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</si>
  <si>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</si>
  <si>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</si>
  <si>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</si>
  <si>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</si>
  <si>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</si>
  <si>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</si>
  <si>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</si>
  <si>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</si>
  <si>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</si>
  <si>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</si>
  <si>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</si>
  <si>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</si>
  <si>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</si>
  <si>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</si>
  <si>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</si>
  <si>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</si>
  <si>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</si>
  <si>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</si>
  <si>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</si>
  <si>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</si>
  <si>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</si>
  <si>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</si>
  <si>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</si>
  <si>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</si>
  <si>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</si>
  <si>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</si>
  <si>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</si>
  <si>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</si>
  <si>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</si>
  <si>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</si>
  <si>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</si>
  <si>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</si>
  <si>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</si>
  <si>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</si>
  <si>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</si>
  <si>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</si>
  <si>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</si>
  <si>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</si>
  <si>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</si>
  <si>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</si>
  <si>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</si>
  <si>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</si>
  <si>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</si>
  <si>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</si>
  <si>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</si>
  <si>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</si>
  <si>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</si>
  <si>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</si>
  <si>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</si>
  <si>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</si>
  <si>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</si>
  <si>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</si>
  <si>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</si>
  <si>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</si>
  <si>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</si>
  <si>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</si>
  <si>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</si>
  <si>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</si>
  <si>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</si>
  <si>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</si>
  <si>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</si>
  <si>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</si>
  <si>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</si>
  <si>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</si>
  <si>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</si>
  <si>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</si>
  <si>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</si>
  <si>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</si>
  <si>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</si>
  <si>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</si>
  <si>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</si>
  <si>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</si>
  <si>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</si>
  <si>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</si>
  <si>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</si>
  <si>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</si>
  <si>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</si>
  <si>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</si>
  <si>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</si>
  <si>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</si>
  <si>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</si>
  <si>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</si>
  <si>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</si>
  <si>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</si>
  <si>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</si>
  <si>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</si>
  <si>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</si>
  <si>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</si>
  <si>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</si>
  <si>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</si>
  <si>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</si>
  <si>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</si>
  <si>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</si>
  <si>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</si>
  <si>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</si>
  <si>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</si>
  <si>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</si>
  <si>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</si>
  <si>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</si>
  <si>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</si>
  <si>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</si>
  <si>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</si>
  <si>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</si>
  <si>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</si>
  <si>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</si>
  <si>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</si>
  <si>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</si>
  <si>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</si>
  <si>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</si>
  <si>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</si>
  <si>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</si>
  <si>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</si>
  <si>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</si>
  <si>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</si>
  <si>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</si>
  <si>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</si>
  <si>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</si>
  <si>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</si>
  <si>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</si>
  <si>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</si>
  <si>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</si>
  <si>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</si>
  <si>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</si>
  <si>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</si>
  <si>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</si>
  <si>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</si>
  <si>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</si>
  <si>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</si>
  <si>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</si>
  <si>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</si>
  <si>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</si>
  <si>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</si>
  <si>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</si>
  <si>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</si>
  <si>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</si>
  <si>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</si>
  <si>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</si>
  <si>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</si>
  <si>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</si>
  <si>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</si>
  <si>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</si>
  <si>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</si>
  <si>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</si>
  <si>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</si>
  <si>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</si>
  <si>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</si>
  <si>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</si>
  <si>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</si>
  <si>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</si>
  <si>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</si>
  <si>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</si>
  <si>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</si>
  <si>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</si>
  <si>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</si>
  <si>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</si>
  <si>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</si>
  <si>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</si>
  <si>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</si>
  <si>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</si>
  <si>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</si>
  <si>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</si>
  <si>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</si>
  <si>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</si>
  <si>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</si>
  <si>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</si>
  <si>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</si>
  <si>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</si>
  <si>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</si>
  <si>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</si>
  <si>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</si>
  <si>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</si>
  <si>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</si>
  <si>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</si>
  <si>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</si>
  <si>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</si>
  <si>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</si>
  <si>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</si>
  <si>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</si>
  <si>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</si>
  <si>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</si>
  <si>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</si>
  <si>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</si>
  <si>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</si>
  <si>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</si>
  <si>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</si>
  <si>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</si>
  <si>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</si>
  <si>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</si>
  <si>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</si>
  <si>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</si>
  <si>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</si>
  <si>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</si>
  <si>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</si>
  <si>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</si>
  <si>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</si>
  <si>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</si>
  <si>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</si>
  <si>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</si>
  <si>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</si>
  <si>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</si>
  <si>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</si>
  <si>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</si>
  <si>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</si>
  <si>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</si>
  <si>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</si>
  <si>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</si>
  <si>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</si>
  <si>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</si>
  <si>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</si>
  <si>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</si>
  <si>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</si>
  <si>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</si>
  <si>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</si>
  <si>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</si>
  <si>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</si>
  <si>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</si>
  <si>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</si>
  <si>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</si>
  <si>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</si>
  <si>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</si>
  <si>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</si>
  <si>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</si>
  <si>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</si>
  <si>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</si>
  <si>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</si>
  <si>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</si>
  <si>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</si>
  <si>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</si>
  <si>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</si>
  <si>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</si>
  <si>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</si>
  <si>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</si>
  <si>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</si>
  <si>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</si>
  <si>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</si>
  <si>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</si>
  <si>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</si>
  <si>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</si>
  <si>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</si>
  <si>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</si>
  <si>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</si>
  <si>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</si>
  <si>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</si>
  <si>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</si>
  <si>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</si>
  <si>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</si>
  <si>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</si>
  <si>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</si>
  <si>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</si>
  <si>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</si>
  <si>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</si>
  <si>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</si>
  <si>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</si>
  <si>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</si>
  <si>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</si>
  <si>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</si>
  <si>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</si>
  <si>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</si>
  <si>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</si>
  <si>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</si>
  <si>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</si>
  <si>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</si>
  <si>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</si>
  <si>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</si>
  <si>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</si>
  <si>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</si>
  <si>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</si>
  <si>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</si>
  <si>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</si>
  <si>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</si>
  <si>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</si>
  <si>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</si>
  <si>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</si>
  <si>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</si>
  <si>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</si>
  <si>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</si>
  <si>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</si>
  <si>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</si>
  <si>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</si>
  <si>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</si>
  <si>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</si>
  <si>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</si>
  <si>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</si>
  <si>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</si>
  <si>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</si>
  <si>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</si>
  <si>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</si>
  <si>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</si>
  <si>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</si>
  <si>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</si>
  <si>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</si>
  <si>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</si>
  <si>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</si>
  <si>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</si>
  <si>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</si>
  <si>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</si>
  <si>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</si>
  <si>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</si>
  <si>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</si>
  <si>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</si>
  <si>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</si>
  <si>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</si>
  <si>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</si>
  <si>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</si>
  <si>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</si>
  <si>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</si>
  <si>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</si>
  <si>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</si>
  <si>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</si>
  <si>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</si>
  <si>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</si>
  <si>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</si>
  <si>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</si>
  <si>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</si>
  <si>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</si>
  <si>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</si>
  <si>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</si>
  <si>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</si>
  <si>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</si>
  <si>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</si>
  <si>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</si>
  <si>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</si>
  <si>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</si>
  <si>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</si>
  <si>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</si>
  <si>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</si>
  <si>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</si>
  <si>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</si>
  <si>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</si>
  <si>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</si>
  <si>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</si>
  <si>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</si>
  <si>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</si>
  <si>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</si>
  <si>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</si>
  <si>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</si>
  <si>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</si>
  <si>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</si>
  <si>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</si>
  <si>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</si>
  <si>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</si>
  <si>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</si>
  <si>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</si>
  <si>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</si>
  <si>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</si>
  <si>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</si>
  <si>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</si>
  <si>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</si>
  <si>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</si>
  <si>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</si>
  <si>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</si>
  <si>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</si>
  <si>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</si>
  <si>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</si>
  <si>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</si>
  <si>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</si>
  <si>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</si>
  <si>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</si>
  <si>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</si>
  <si>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</si>
  <si>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</si>
  <si>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</si>
  <si>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</si>
  <si>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</si>
  <si>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</si>
  <si>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</si>
  <si>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</si>
  <si>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</si>
  <si>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</si>
  <si>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</si>
  <si>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</si>
  <si>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</si>
  <si>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</si>
  <si>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</si>
  <si>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</si>
  <si>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</si>
  <si>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</si>
  <si>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</si>
  <si>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</si>
  <si>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</si>
  <si>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</si>
  <si>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</si>
  <si>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</si>
  <si>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</si>
  <si>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</si>
  <si>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</si>
  <si>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</si>
  <si>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</si>
  <si>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</si>
  <si>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</si>
  <si>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</si>
  <si>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</si>
  <si>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</si>
  <si>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</si>
  <si>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</si>
  <si>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</si>
  <si>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</si>
  <si>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</si>
  <si>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</si>
  <si>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</si>
  <si>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</si>
  <si>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</si>
  <si>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</si>
  <si>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</si>
  <si>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</si>
  <si>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</si>
  <si>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</si>
  <si>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</si>
  <si>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</si>
  <si>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</si>
  <si>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</si>
  <si>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</si>
  <si>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</si>
  <si>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</si>
  <si>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</si>
  <si>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</si>
  <si>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</si>
  <si>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</si>
  <si>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</si>
  <si>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</si>
  <si>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</si>
  <si>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</si>
  <si>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</si>
  <si>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</si>
  <si>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</si>
  <si>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</si>
  <si>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</si>
  <si>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</si>
  <si>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</si>
  <si>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</si>
  <si>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</si>
  <si>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</si>
  <si>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</si>
  <si>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</si>
  <si>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</si>
  <si>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</si>
  <si>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</si>
  <si>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</si>
  <si>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</si>
  <si>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</si>
  <si>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</si>
  <si>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</si>
  <si>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</si>
  <si>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</si>
  <si>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</si>
  <si>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</si>
  <si>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</si>
  <si>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</si>
  <si>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</si>
  <si>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</si>
  <si>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</si>
  <si>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</si>
  <si>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</si>
  <si>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</si>
  <si>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</si>
  <si>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</si>
  <si>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</si>
  <si>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</si>
  <si>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</si>
  <si>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</si>
  <si>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</si>
  <si>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</si>
  <si>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</si>
  <si>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</si>
  <si>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</si>
  <si>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</si>
  <si>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</si>
  <si>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</si>
  <si>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</si>
  <si>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</si>
  <si>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</si>
  <si>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</si>
  <si>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</si>
  <si>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</si>
  <si>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</si>
  <si>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</si>
  <si>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</si>
  <si>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</si>
  <si>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</si>
  <si>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</si>
  <si>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</si>
  <si>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</si>
  <si>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</si>
  <si>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</si>
  <si>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</si>
  <si>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</si>
  <si>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</si>
  <si>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</si>
  <si>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</si>
  <si>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</si>
  <si>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</si>
  <si>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</si>
  <si>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</si>
  <si>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</si>
  <si>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</si>
  <si>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</si>
  <si>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</si>
  <si>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</si>
  <si>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</si>
  <si>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</si>
  <si>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</si>
  <si>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</si>
  <si>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</si>
  <si>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</si>
  <si>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</si>
  <si>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</si>
  <si>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</si>
  <si>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</si>
  <si>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</si>
  <si>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</si>
  <si>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</si>
  <si>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</si>
  <si>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</si>
  <si>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</si>
  <si>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</si>
  <si>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</si>
  <si>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</si>
  <si>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</si>
  <si>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</si>
  <si>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</si>
  <si>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</si>
  <si>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</si>
  <si>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</si>
  <si>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</si>
  <si>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</si>
  <si>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</si>
  <si>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</si>
  <si>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</si>
  <si>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</si>
  <si>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</si>
  <si>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</si>
  <si>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</si>
  <si>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</si>
  <si>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</si>
  <si>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</si>
  <si>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</si>
  <si>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</si>
  <si>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</si>
  <si>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</si>
  <si>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</si>
  <si>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</si>
  <si>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</si>
  <si>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</si>
  <si>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</si>
  <si>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</si>
  <si>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</si>
  <si>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</si>
  <si>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</si>
  <si>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</si>
  <si>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</si>
  <si>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</si>
  <si>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</si>
  <si>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</si>
  <si>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</si>
  <si>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</si>
  <si>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</si>
  <si>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</si>
  <si>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</si>
  <si>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</si>
  <si>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</si>
  <si>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</si>
  <si>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</si>
  <si>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</si>
  <si>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</si>
  <si>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</si>
  <si>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</si>
  <si>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</si>
  <si>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</si>
  <si>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</si>
  <si>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</si>
  <si>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</si>
  <si>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</si>
  <si>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</si>
  <si>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</si>
  <si>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</si>
  <si>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</si>
  <si>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</si>
  <si>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</si>
  <si>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</si>
  <si>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</si>
  <si>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</si>
  <si>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</si>
  <si>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</si>
  <si>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</si>
  <si>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</si>
  <si>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</si>
  <si>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</si>
  <si>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</si>
  <si>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</si>
  <si>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</si>
  <si>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</si>
  <si>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</si>
  <si>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</si>
  <si>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</si>
  <si>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</si>
  <si>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</si>
  <si>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</si>
  <si>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</si>
  <si>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</si>
  <si>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</si>
  <si>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</si>
  <si>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</si>
  <si>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</si>
  <si>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</si>
  <si>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</si>
  <si>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</si>
  <si>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</si>
  <si>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</si>
  <si>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</si>
  <si>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</si>
  <si>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</si>
  <si>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</si>
  <si>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</si>
  <si>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</si>
  <si>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</si>
  <si>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</si>
  <si>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</si>
  <si>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</si>
  <si>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</si>
  <si>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</si>
  <si>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</si>
  <si>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</si>
  <si>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</si>
  <si>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</si>
  <si>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</si>
  <si>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</si>
  <si>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</si>
  <si>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</si>
  <si>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</si>
  <si>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</si>
  <si>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</si>
  <si>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</si>
  <si>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</si>
  <si>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</si>
  <si>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</si>
  <si>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</si>
  <si>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</si>
  <si>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</si>
  <si>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</si>
  <si>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</si>
  <si>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</si>
  <si>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</si>
  <si>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</si>
  <si>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</si>
  <si>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</si>
  <si>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</si>
  <si>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</si>
  <si>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</si>
  <si>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</si>
  <si>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</si>
  <si>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</si>
  <si>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</si>
  <si>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</si>
  <si>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</si>
  <si>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</si>
  <si>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</si>
  <si>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</si>
  <si>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</si>
  <si>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</si>
  <si>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</si>
  <si>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</si>
  <si>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</si>
  <si>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</si>
  <si>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</si>
  <si>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</si>
  <si>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</si>
  <si>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</si>
  <si>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</si>
  <si>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</si>
  <si>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</si>
  <si>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</si>
  <si>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</si>
  <si>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</si>
  <si>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</si>
  <si>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</si>
  <si>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</si>
  <si>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</si>
  <si>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</si>
  <si>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</si>
  <si>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</si>
  <si>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</si>
  <si>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</si>
  <si>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</si>
  <si>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</si>
  <si>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</si>
  <si>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</si>
  <si>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</si>
  <si>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</si>
  <si>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</si>
  <si>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</si>
  <si>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</si>
  <si>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</si>
  <si>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</si>
  <si>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</si>
  <si>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</si>
  <si>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</si>
  <si>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</si>
  <si>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</si>
  <si>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</si>
  <si>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</si>
  <si>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</si>
  <si>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</si>
  <si>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</si>
  <si>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</si>
  <si>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</si>
  <si>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</si>
  <si>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</si>
  <si>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</si>
  <si>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</si>
  <si>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</si>
  <si>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</si>
  <si>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</si>
  <si>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</si>
  <si>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</si>
  <si>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</si>
  <si>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</si>
  <si>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</si>
  <si>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</si>
  <si>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</si>
  <si>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</si>
  <si>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</si>
  <si>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</si>
  <si>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</si>
  <si>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</si>
  <si>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</si>
  <si>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</si>
  <si>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</si>
  <si>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</si>
  <si>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</si>
  <si>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</si>
  <si>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</si>
  <si>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</si>
  <si>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</si>
  <si>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</si>
  <si>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</si>
  <si>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</si>
  <si>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</si>
  <si>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</si>
  <si>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</si>
  <si>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</si>
  <si>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</si>
  <si>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</si>
  <si>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</si>
  <si>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</si>
  <si>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</si>
  <si>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</si>
  <si>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</si>
  <si>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</si>
  <si>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</si>
  <si>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</si>
  <si>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</si>
  <si>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</si>
  <si>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</si>
  <si>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</si>
  <si>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</si>
  <si>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</si>
  <si>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</si>
  <si>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</si>
  <si>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</si>
  <si>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</si>
  <si>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</si>
  <si>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</si>
  <si>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</si>
  <si>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</si>
  <si>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</si>
  <si>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</si>
  <si>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</si>
  <si>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</si>
  <si>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</si>
  <si>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</si>
  <si>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</si>
  <si>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</si>
  <si>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</si>
  <si>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</si>
  <si>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</si>
  <si>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</si>
  <si>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</si>
  <si>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</si>
  <si>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</si>
  <si>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</si>
  <si>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</si>
  <si>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</si>
  <si>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</si>
  <si>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</si>
  <si>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</si>
  <si>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</si>
  <si>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</si>
  <si>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</si>
  <si>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</si>
  <si>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</si>
  <si>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</si>
  <si>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</si>
  <si>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</si>
  <si>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</si>
  <si>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</si>
  <si>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</si>
  <si>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</si>
  <si>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</si>
  <si>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</si>
  <si>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</si>
  <si>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</si>
  <si>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</si>
  <si>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</si>
  <si>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</si>
  <si>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</si>
  <si>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</si>
  <si>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</si>
  <si>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</si>
  <si>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</si>
  <si>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</si>
  <si>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</si>
  <si>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</si>
  <si>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</si>
  <si>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</si>
  <si>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</si>
  <si>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</si>
  <si>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</si>
  <si>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</si>
  <si>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</si>
  <si>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</si>
  <si>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</si>
  <si>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</si>
  <si>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</si>
  <si>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</si>
  <si>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</si>
  <si>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</si>
  <si>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</si>
  <si>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</si>
  <si>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</si>
  <si>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</si>
  <si>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</si>
  <si>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</si>
  <si>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</si>
  <si>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</si>
  <si>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</si>
  <si>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</si>
  <si>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</si>
  <si>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</si>
  <si>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</si>
  <si>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</si>
  <si>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</si>
  <si>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</si>
  <si>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</si>
  <si>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</si>
  <si>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</si>
  <si>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</si>
  <si>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</si>
  <si>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</si>
  <si>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</si>
  <si>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</si>
  <si>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</si>
  <si>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</si>
  <si>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</si>
  <si>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</si>
  <si>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</si>
  <si>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</si>
  <si>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</si>
  <si>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</si>
  <si>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</si>
  <si>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</si>
  <si>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</si>
  <si>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</si>
  <si>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</si>
  <si>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</si>
  <si>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</si>
  <si>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</si>
  <si>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</si>
  <si>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</si>
  <si>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</si>
  <si>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</si>
  <si>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</si>
  <si>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</si>
  <si>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</si>
  <si>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</si>
  <si>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</si>
  <si>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</si>
  <si>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</si>
  <si>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</si>
  <si>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</si>
  <si>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</si>
  <si>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</si>
  <si>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</si>
  <si>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</si>
  <si>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</si>
  <si>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</si>
  <si>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</si>
  <si>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</si>
  <si>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</si>
  <si>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</si>
  <si>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</si>
  <si>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</si>
  <si>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</si>
  <si>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</si>
  <si>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</si>
  <si>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</si>
  <si>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</si>
  <si>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</si>
  <si>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</si>
  <si>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</si>
  <si>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</si>
  <si>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</si>
  <si>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</si>
  <si>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</si>
  <si>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</si>
  <si>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</si>
  <si>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</si>
  <si>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</si>
  <si>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</si>
  <si>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</si>
  <si>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</si>
  <si>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</si>
  <si>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</si>
  <si>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</si>
  <si>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</si>
  <si>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</si>
  <si>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</si>
  <si>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</si>
  <si>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</si>
  <si>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</si>
  <si>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</si>
  <si>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</si>
  <si>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</si>
  <si>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</si>
  <si>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</si>
  <si>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</si>
  <si>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</si>
  <si>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</si>
  <si>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</si>
  <si>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</si>
  <si>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</si>
  <si>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</si>
  <si>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</si>
  <si>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</si>
  <si>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</si>
  <si>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</si>
  <si>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</si>
  <si>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</si>
  <si>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</si>
  <si>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</si>
  <si>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</si>
  <si>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</si>
  <si>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</si>
  <si>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</si>
  <si>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</si>
  <si>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</si>
  <si>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</si>
  <si>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</si>
  <si>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</si>
  <si>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</si>
  <si>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</si>
  <si>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</si>
  <si>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</si>
  <si>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</si>
  <si>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</si>
  <si>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</si>
  <si>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</si>
  <si>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</si>
  <si>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</si>
  <si>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</si>
  <si>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</si>
  <si>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</si>
  <si>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</si>
  <si>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</si>
  <si>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</si>
  <si>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</si>
  <si>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</si>
  <si>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</si>
  <si>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</si>
  <si>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</si>
  <si>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</si>
  <si>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</si>
  <si>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</si>
  <si>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</si>
  <si>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</si>
  <si>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</si>
  <si>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</si>
  <si>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</si>
  <si>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</si>
  <si>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</si>
  <si>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</si>
  <si>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</si>
  <si>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</si>
  <si>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</si>
  <si>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</si>
  <si>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</si>
  <si>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</si>
  <si>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</si>
  <si>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</si>
  <si>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</si>
  <si>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</si>
  <si>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</si>
  <si>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</si>
  <si>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</si>
  <si>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</si>
  <si>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</si>
  <si>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</si>
  <si>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</si>
  <si>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</si>
  <si>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</si>
  <si>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</si>
  <si>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</si>
  <si>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</si>
  <si>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</si>
  <si>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</si>
  <si>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</si>
  <si>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</si>
  <si>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</si>
  <si>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</si>
  <si>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</si>
  <si>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</si>
  <si>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</si>
  <si>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</si>
  <si>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</si>
  <si>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</si>
  <si>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</si>
  <si>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</si>
  <si>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</si>
  <si>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</si>
  <si>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</si>
  <si>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</si>
  <si>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</si>
  <si>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</si>
  <si>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</si>
  <si>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</si>
  <si>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</si>
  <si>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</si>
  <si>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</si>
  <si>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</si>
  <si>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</si>
  <si>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</si>
  <si>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</si>
  <si>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</si>
  <si>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</si>
  <si>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</si>
  <si>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</si>
  <si>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</si>
  <si>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</si>
  <si>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</si>
  <si>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</si>
  <si>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</si>
  <si>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</si>
  <si>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</si>
  <si>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</si>
  <si>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</si>
  <si>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</si>
  <si>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</si>
  <si>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</si>
  <si>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</si>
  <si>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</si>
  <si>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</si>
  <si>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</si>
  <si>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</si>
  <si>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</si>
  <si>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</si>
  <si>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</si>
  <si>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</si>
  <si>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</si>
  <si>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</si>
  <si>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</si>
  <si>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</si>
  <si>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</si>
  <si>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</si>
  <si>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</si>
  <si>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</si>
  <si>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</si>
  <si>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</si>
  <si>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</si>
  <si>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</si>
  <si>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</si>
  <si>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</si>
  <si>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</si>
  <si>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</si>
  <si>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</si>
  <si>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</si>
  <si>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</si>
  <si>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</si>
  <si>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</si>
  <si>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</si>
  <si>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</si>
  <si>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</si>
  <si>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</si>
  <si>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</si>
  <si>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</si>
  <si>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</si>
  <si>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</si>
  <si>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</si>
  <si>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</si>
  <si>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</si>
  <si>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</si>
  <si>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</si>
  <si>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</si>
  <si>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</si>
  <si>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</si>
  <si>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</si>
  <si>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</si>
  <si>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</si>
  <si>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</si>
  <si>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</si>
  <si>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</si>
  <si>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</si>
  <si>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</si>
  <si>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</si>
  <si>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</si>
  <si>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</si>
  <si>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</si>
  <si>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</si>
  <si>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</si>
  <si>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</si>
  <si>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</si>
  <si>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</si>
  <si>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</si>
  <si>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</si>
  <si>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</si>
  <si>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</si>
  <si>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</si>
  <si>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</si>
  <si>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</si>
  <si>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</si>
  <si>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</si>
  <si>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</si>
  <si>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</si>
  <si>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</si>
  <si>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</si>
  <si>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</si>
  <si>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</si>
  <si>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</si>
  <si>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</si>
  <si>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</si>
  <si>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</si>
  <si>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</si>
  <si>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</si>
  <si>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</si>
  <si>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</si>
  <si>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</si>
  <si>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</si>
  <si>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</si>
  <si>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</si>
  <si>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</si>
  <si>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</si>
  <si>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</si>
  <si>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</si>
  <si>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</si>
  <si>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</si>
  <si>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</si>
  <si>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</si>
  <si>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</si>
  <si>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</si>
  <si>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</si>
  <si>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</si>
  <si>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</si>
  <si>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</si>
  <si>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</si>
  <si>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</si>
  <si>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</si>
  <si>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</si>
  <si>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</si>
  <si>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</si>
  <si>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</si>
  <si>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</si>
  <si>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</si>
  <si>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</si>
  <si>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</si>
  <si>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</si>
  <si>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</si>
  <si>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</si>
  <si>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</si>
  <si>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</si>
  <si>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</si>
  <si>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</si>
  <si>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</si>
  <si>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</si>
  <si>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</si>
  <si>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</si>
  <si>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</si>
  <si>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</si>
  <si>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</si>
  <si>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</si>
  <si>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</si>
  <si>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</si>
  <si>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</si>
  <si>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</si>
  <si>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</si>
  <si>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</si>
  <si>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</si>
  <si>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</si>
  <si>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</si>
  <si>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</si>
  <si>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</si>
  <si>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</si>
  <si>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</si>
  <si>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</si>
  <si>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</si>
  <si>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</si>
  <si>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</si>
  <si>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</si>
  <si>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</si>
  <si>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</si>
  <si>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</si>
  <si>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</si>
  <si>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</si>
  <si>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</si>
  <si>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</si>
  <si>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</si>
  <si>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</si>
  <si>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</si>
  <si>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</si>
  <si>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</si>
  <si>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</si>
  <si>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</si>
  <si>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</si>
  <si>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</si>
  <si>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</si>
  <si>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</si>
  <si>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</si>
  <si>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</si>
  <si>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</si>
  <si>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</si>
  <si>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</si>
  <si>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</si>
  <si>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</si>
  <si>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</si>
  <si>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</si>
  <si>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</si>
  <si>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</si>
  <si>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</si>
  <si>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</si>
  <si>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</si>
  <si>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</si>
  <si>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</si>
  <si>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</si>
  <si>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</si>
  <si>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</si>
  <si>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</si>
  <si>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</si>
  <si>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</si>
  <si>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</si>
  <si>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</si>
  <si>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</si>
  <si>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</si>
  <si>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</si>
  <si>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</si>
  <si>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</si>
  <si>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</si>
  <si>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</si>
  <si>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</si>
  <si>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</si>
  <si>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</si>
  <si>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</si>
  <si>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</si>
  <si>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</si>
  <si>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</si>
  <si>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</si>
  <si>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</si>
  <si>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</si>
  <si>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</si>
  <si>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</si>
  <si>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</si>
  <si>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</si>
  <si>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</si>
  <si>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</si>
  <si>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</si>
  <si>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</si>
  <si>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</si>
  <si>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</si>
  <si>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</si>
  <si>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</si>
  <si>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</si>
  <si>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</si>
  <si>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</si>
  <si>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</si>
  <si>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</si>
  <si>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</si>
  <si>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</si>
  <si>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</si>
  <si>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</si>
  <si>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</si>
  <si>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</si>
  <si>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</si>
  <si>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</si>
  <si>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</si>
  <si>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</si>
  <si>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</si>
  <si>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</si>
  <si>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</si>
  <si>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</si>
  <si>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</si>
  <si>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</si>
  <si>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</si>
  <si>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</si>
  <si>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</si>
  <si>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</si>
  <si>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</si>
  <si>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</si>
  <si>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</si>
  <si>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</si>
  <si>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</si>
  <si>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</si>
  <si>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</si>
  <si>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</si>
  <si>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</si>
  <si>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</si>
  <si>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</si>
  <si>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</si>
  <si>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</si>
  <si>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</si>
  <si>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</si>
  <si>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</si>
  <si>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</si>
  <si>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</si>
  <si>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</si>
  <si>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</si>
  <si>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</si>
  <si>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</si>
  <si>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</si>
  <si>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</si>
  <si>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</si>
  <si>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</si>
  <si>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</si>
  <si>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</si>
  <si>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</si>
  <si>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</si>
  <si>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</si>
  <si>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</si>
  <si>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</si>
  <si>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</si>
  <si>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</si>
  <si>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</si>
  <si>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</si>
  <si>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</si>
  <si>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</si>
  <si>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</si>
  <si>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</si>
  <si>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</si>
  <si>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</si>
  <si>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</si>
  <si>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</si>
  <si>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</si>
  <si>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</si>
  <si>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</si>
  <si>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</si>
  <si>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</si>
  <si>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</si>
  <si>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</si>
  <si>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</si>
  <si>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</si>
  <si>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</si>
  <si>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</si>
  <si>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</si>
  <si>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</si>
  <si>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</si>
  <si>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</si>
  <si>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</si>
  <si>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</si>
  <si>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</si>
  <si>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</si>
  <si>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</si>
  <si>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</si>
  <si>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</si>
  <si>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</si>
  <si>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</si>
  <si>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</si>
  <si>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</si>
  <si>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</si>
  <si>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</si>
  <si>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</si>
  <si>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</si>
  <si>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</si>
  <si>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</si>
  <si>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</si>
  <si>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</si>
  <si>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</si>
  <si>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</si>
  <si>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</si>
  <si>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</si>
  <si>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</si>
  <si>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</si>
  <si>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</si>
  <si>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</si>
  <si>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</si>
  <si>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</si>
  <si>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</si>
  <si>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</si>
  <si>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</si>
  <si>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</si>
  <si>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</si>
  <si>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</si>
  <si>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</si>
  <si>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</si>
  <si>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</si>
  <si>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</si>
  <si>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</si>
  <si>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</si>
  <si>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</si>
  <si>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</si>
  <si>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</si>
  <si>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</si>
  <si>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</si>
  <si>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</si>
  <si>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</si>
  <si>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</si>
  <si>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</si>
  <si>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</si>
  <si>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</si>
  <si>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</si>
  <si>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</si>
  <si>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</si>
  <si>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</si>
  <si>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</si>
  <si>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</si>
  <si>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</si>
  <si>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</si>
  <si>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</si>
  <si>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</si>
  <si>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</si>
  <si>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</si>
  <si>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</si>
  <si>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</si>
  <si>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</si>
  <si>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</si>
  <si>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</si>
  <si>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</si>
  <si>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</si>
  <si>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</si>
  <si>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</si>
  <si>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</si>
  <si>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</si>
  <si>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</si>
  <si>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</si>
  <si>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</si>
  <si>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</si>
  <si>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</si>
  <si>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</si>
  <si>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</si>
  <si>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</si>
  <si>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</si>
  <si>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</si>
  <si>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</si>
  <si>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</si>
  <si>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</si>
  <si>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</si>
  <si>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</si>
  <si>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</si>
  <si>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</si>
  <si>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</si>
  <si>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</si>
  <si>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</si>
  <si>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</si>
  <si>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</si>
  <si>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</si>
  <si>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</si>
  <si>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</si>
  <si>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</si>
  <si>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</si>
  <si>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</si>
  <si>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</si>
  <si>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</si>
  <si>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</si>
  <si>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</si>
  <si>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</si>
  <si>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</si>
  <si>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</si>
  <si>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</si>
  <si>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</si>
  <si>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</si>
  <si>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</si>
  <si>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</si>
  <si>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</si>
  <si>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</si>
  <si>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</si>
  <si>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</si>
  <si>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</si>
  <si>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</si>
  <si>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</si>
  <si>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</si>
  <si>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</si>
  <si>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</si>
  <si>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</si>
  <si>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</si>
  <si>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</si>
  <si>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</si>
  <si>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</si>
  <si>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</si>
  <si>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</si>
  <si>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</si>
  <si>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</si>
  <si>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</si>
  <si>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</si>
  <si>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</si>
  <si>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</si>
  <si>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</si>
  <si>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</si>
  <si>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</si>
  <si>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</si>
  <si>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</si>
  <si>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</si>
  <si>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</si>
  <si>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</si>
  <si>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</si>
  <si>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</si>
  <si>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</si>
  <si>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</si>
  <si>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</si>
  <si>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</si>
  <si>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</si>
  <si>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</si>
  <si>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</si>
  <si>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</si>
  <si>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</si>
  <si>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</si>
  <si>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</si>
  <si>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</si>
  <si>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</si>
  <si>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</si>
  <si>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</si>
  <si>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</si>
  <si>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</si>
  <si>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</si>
  <si>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</si>
  <si>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</si>
  <si>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</si>
  <si>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</si>
  <si>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</si>
  <si>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</si>
  <si>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</si>
  <si>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</si>
  <si>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</si>
  <si>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</si>
  <si>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</si>
  <si>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</si>
  <si>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</si>
  <si>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</si>
  <si>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</si>
  <si>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</si>
  <si>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</si>
  <si>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</si>
  <si>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</si>
  <si>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</si>
  <si>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</si>
  <si>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</si>
  <si>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</si>
  <si>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</si>
  <si>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</si>
  <si>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</si>
  <si>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</si>
  <si>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</si>
  <si>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</si>
  <si>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</si>
  <si>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</si>
  <si>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</si>
  <si>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</si>
  <si>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</si>
  <si>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</si>
  <si>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</si>
  <si>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</si>
  <si>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</si>
  <si>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</si>
  <si>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</si>
  <si>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</si>
  <si>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</si>
  <si>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</si>
  <si>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</si>
  <si>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</si>
  <si>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</si>
  <si>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</si>
  <si>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</si>
  <si>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</si>
  <si>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</si>
  <si>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</si>
  <si>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</si>
  <si>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</si>
  <si>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</si>
  <si>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</si>
  <si>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</si>
  <si>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</si>
  <si>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</si>
  <si>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</si>
  <si>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</si>
  <si>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</si>
  <si>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</si>
  <si>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</si>
  <si>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</si>
  <si>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</si>
  <si>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</si>
  <si>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</si>
  <si>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</si>
  <si>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</si>
  <si>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</si>
  <si>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</si>
  <si>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</si>
  <si>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</si>
  <si>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</si>
  <si>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</si>
  <si>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</si>
  <si>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</si>
  <si>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</si>
  <si>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</si>
  <si>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</si>
  <si>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</si>
  <si>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</si>
  <si>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</si>
  <si>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</si>
  <si>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</si>
  <si>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</si>
  <si>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</si>
  <si>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</si>
  <si>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</si>
  <si>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</si>
  <si>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</si>
  <si>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</si>
  <si>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</si>
  <si>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</si>
  <si>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</si>
  <si>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</si>
  <si>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</si>
  <si>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</si>
  <si>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</si>
  <si>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</si>
  <si>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</si>
  <si>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</si>
  <si>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</si>
  <si>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</si>
  <si>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</si>
  <si>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</si>
  <si>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</si>
  <si>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</si>
  <si>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</si>
  <si>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</si>
  <si>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</si>
  <si>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</si>
  <si>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</si>
  <si>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</si>
  <si>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</si>
  <si>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</si>
  <si>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</si>
  <si>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</si>
  <si>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</si>
  <si>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</si>
  <si>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</si>
  <si>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</si>
  <si>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</si>
  <si>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</si>
  <si>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</si>
  <si>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</si>
  <si>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</si>
  <si>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</si>
  <si>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</si>
  <si>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</si>
  <si>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</si>
  <si>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</si>
  <si>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</si>
  <si>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</si>
  <si>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</si>
  <si>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</si>
  <si>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</si>
  <si>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</si>
  <si>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</si>
  <si>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</si>
  <si>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</si>
  <si>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</si>
  <si>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</si>
  <si>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</si>
  <si>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</si>
  <si>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</si>
  <si>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</si>
  <si>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</si>
  <si>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</si>
  <si>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</si>
  <si>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</si>
  <si>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</si>
  <si>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</si>
  <si>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</si>
  <si>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</si>
  <si>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</si>
  <si>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</si>
  <si>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</si>
  <si>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</si>
  <si>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</si>
  <si>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</si>
  <si>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</si>
  <si>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</si>
  <si>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</si>
  <si>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</si>
  <si>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</si>
  <si>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</si>
  <si>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</si>
  <si>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</si>
  <si>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</si>
  <si>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</si>
  <si>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</si>
  <si>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</si>
  <si>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</si>
  <si>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</si>
  <si>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</si>
  <si>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</si>
  <si>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</si>
  <si>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</si>
  <si>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</si>
  <si>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</si>
  <si>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</si>
  <si>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</si>
  <si>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</si>
  <si>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</si>
  <si>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</si>
  <si>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</si>
  <si>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</si>
  <si>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</si>
  <si>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</si>
  <si>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</si>
  <si>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</si>
  <si>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</si>
  <si>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</si>
  <si>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</si>
  <si>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</si>
  <si>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</si>
  <si>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</si>
  <si>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</si>
  <si>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</si>
  <si>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</si>
  <si>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</si>
  <si>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</si>
  <si>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</si>
  <si>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</si>
  <si>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</si>
  <si>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</si>
  <si>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</si>
  <si>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</si>
  <si>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</si>
  <si>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</si>
  <si>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</si>
  <si>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</si>
  <si>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</si>
  <si>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</si>
  <si>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</si>
  <si>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</si>
  <si>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</si>
  <si>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</si>
  <si>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</si>
  <si>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</si>
  <si>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</si>
  <si>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</si>
  <si>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</si>
  <si>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</si>
  <si>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</si>
  <si>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</si>
  <si>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</si>
  <si>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</si>
  <si>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</si>
  <si>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</si>
  <si>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</si>
  <si>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</si>
  <si>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</si>
  <si>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</si>
  <si>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</si>
  <si>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</si>
  <si>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</si>
  <si>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</si>
  <si>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</si>
  <si>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</si>
  <si>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</si>
  <si>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</si>
  <si>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</si>
  <si>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</si>
  <si>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</si>
  <si>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</si>
  <si>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</si>
  <si>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</si>
  <si>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</si>
  <si>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</si>
  <si>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</si>
  <si>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</si>
  <si>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</si>
  <si>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</si>
  <si>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</si>
  <si>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</si>
  <si>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</si>
  <si>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</si>
  <si>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40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</si>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</sst>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271.69235879629559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2.9071759257931262E-2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3.07615740748588E-2</v>
      </c>
      <c r="H4" s="68">
        <v>45934.603773148148</v>
      </c>
      <c r="I4" s="73" t="str">
        <f>IFERROR(VLOOKUP(D4,DB!A:F,6,0),"")</f>
        <v>Generator-SG</v>
      </c>
      <c r="J4" s="73" t="str">
        <f>IFERROR(VLOOKUP(D4,DB!A:G,7,0),"")</f>
        <v>Weak</v>
      </c>
      <c r="K4" s="69" t="s">
        <v>38967</v>
      </c>
      <c r="L4" s="70" t="str">
        <f>IFERROR(VLOOKUP(D4,DB!A:I,9,0),"")</f>
        <v>Latis</v>
      </c>
    </row>
    <row r="5" spans="1:12" ht="15" customHeight="1">
      <c r="A5" s="63"/>
      <c r="B5" s="73" t="str">
        <f>IFERROR(VLOOKUP(D5,DB!A:K,11,0),"")</f>
        <v/>
      </c>
      <c r="C5" s="64"/>
      <c r="D5" s="64"/>
      <c r="E5" s="65"/>
      <c r="F5" s="66"/>
      <c r="G5" s="67">
        <f ca="1">IFERROR(NOW()-F5,"")</f>
        <v>45934.640784722222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45934.640784722222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45934.640784722222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45934.640784722222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45934.640784722222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45934.640784722222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45934.640784722222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45934.640784722222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45934.640784722222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45934.640784722222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45934.640784722222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45934.640784722222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45934.640784722222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45934.640784722222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45934.640784722222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45934.640784722222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45934.640784722222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45934.640784722222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45934.640784722222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45934.640784722222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45934.640784722222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45934.640784722222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45934.640784722222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45934.640784722222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45934.640784722222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45934.640784722222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45934.640784722222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45934.640784722222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45934.640784722222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45934.640784722222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45934.640784722222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45934.640784722222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45934.640784722222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45934.640784722222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45934.640784722222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45934.640784722222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45934.640784722222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45934.640784722222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45934.640784722222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45934.640784722222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45934.640784722222</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F33D7DC3-1266-4C56-9C3C-CD8719B0CF4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tabSelected="1"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242.98900231481093</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127.91370138889033</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109.64094675926026</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4</v>
      </c>
      <c r="D6" s="18" t="s">
        <v>25629</v>
      </c>
      <c r="E6" s="131" t="s">
        <v>39046</v>
      </c>
      <c r="F6" s="132">
        <v>45934.588067129633</v>
      </c>
      <c r="G6" s="133">
        <f ca="1">IFERROR(NOW()-F6,"-")</f>
        <v>5.2717592589033302E-2</v>
      </c>
      <c r="H6" s="132">
        <v>45934.579733796294</v>
      </c>
      <c r="I6" s="18" t="str">
        <f>IFERROR(VLOOKUP(D6,DB!A:F,6,0),"")</f>
        <v>Generator-SG</v>
      </c>
      <c r="J6" s="18" t="str">
        <f>IFERROR(VLOOKUP(D6,DB!A:G,7,0),"")</f>
        <v>In progress+Vandalized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45934.640784722222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45934.640784722222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45934.640784722222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45934.640784722222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45934.640784722222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45934.640784722222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45934.640784722222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45934.640784722222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45934.640784722222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45934.640784722222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45934.640784722222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45934.640784722222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45934.640784722222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45934.640784722222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45934.640784722222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45934.640784722222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45934.640784722222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45934.640784722222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45934.640784722222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45934.640784722222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45934.640784722222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45934.640784722222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45934.640784722222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45934.640784722222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45934.640784722222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45934.640784722222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45934.640784722222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45934.640784722222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45934.640784722222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45934.640784722222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45934.640784722222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45934.640784722222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45934.640784722222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45934.640784722222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45934.640784722222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45934.640784722222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45934.640784722222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45934.640784722222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45934.640784722222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45934.640784722222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45934.640784722222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45934.640784722222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45934.640784722222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45934.640784722222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45934.640784722222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45934.640784722222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45934.640784722222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45934.640784722222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45934.640784722222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45934.640784722222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45934.640784722222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45934.640784722222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45934.640784722222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45934.640784722222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45934.640784722222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45934.640784722222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45934.640784722222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45934.640784722222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45934.640784722222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45934.640784722222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45934.640784722222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45934.640784722222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45934.640784722222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45934.640784722222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45934.640784722222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45934.640784722222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45934.640784722222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45934.640784722222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45934.640784722222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45934.640784722222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45934.640784722222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45934.640784722222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45934.640784722222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45934.640784722222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45934.640784722222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45934.640784722222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45934.640784722222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45934.640784722222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45934.640784722222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45934.640784722222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45934.640784722222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45934.640784722222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45934.640784722222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45934.640784722222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45934.640784722222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45934.640784722222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45934.640784722222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45934.640784722222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45934.640784722222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45934.640784722222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45934.640784722222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45934.640784722222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45934.640784722222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45934.640784722222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45934.640784722222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45934.640784722222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45934.640784722222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45934.640784722222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45934.640784722222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45934.640784722222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45934.640784722222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45934.640784722222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45934.640784722222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45934.640784722222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45934.640784722222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45934.640784722222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45934.640784722222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45934.640784722222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45934.640784722222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45934.640784722222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45934.640784722222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45934.640784722222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45934.640784722222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45934.640784722222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45934.640784722222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45934.640784722222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45934.640784722222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45934.640784722222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45934.640784722222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45934.640784722222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45934.640784722222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45934.640784722222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45934.640784722222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45934.640784722222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45934.640784722222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45934.640784722222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45934.640784722222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45934.640784722222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45934.640784722222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45934.640784722222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45934.640784722222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45934.640784722222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45934.640784722222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45934.640784722222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45934.640784722222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45934.640784722222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45934.640784722222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45934.640784722222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45934.640784722222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45934.640784722222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45934.640784722222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45934.640784722222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45934.640784722222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45934.640784722222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45934.640784722222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45934.640784722222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45934.640784722222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45934.640784722222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45934.640784722222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45934.640784722222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45934.640784722222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45934.640784722222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45934.640784722222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45934.640784722222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45934.640784722222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45934.640784722222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45934.640784722222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45934.640784722222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45934.640784722222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45934.640784722222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45934.640784722222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45934.640784722222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45934.640784722222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45934.640784722222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45934.640784722222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45934.640784722222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45934.640784722222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45934.640784722222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45934.640784722222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45934.640784722222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45934.640784722222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45934.640784722222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45934.640784722222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45934.640784722222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45934.640784722222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45934.640784722222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45934.640784722222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45934.640784722222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45934.640784722222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45934.640784722222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45934.640784722222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45934.640784722222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45934.640784722222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45934.640784722222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45934.640784722222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45934.640784722222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45934.640784722222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45934.640784722222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45934.640784722222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45934.640784722222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45934.640784722222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45934.640784722222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45934.640784722222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45934.640784722222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45934.640784722222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45934.640784722222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45934.640784722222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45934.640784722222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45934.640784722222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45934.640784722222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45934.640784722222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45934.640784722222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45934.640784722222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45934.640784722222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45934.640784722222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45934.640784722222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45934.640784722222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45934.640784722222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45934.640784722222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45934.640784722222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45934.640784722222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45934.640784722222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45934.640784722222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45934.640784722222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45934.640784722222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45934.640784722222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45934.640784722222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45934.640784722222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45934.640784722222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45934.640784722222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45934.640784722222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45934.640784722222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45934.640784722222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45934.640784722222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45934.640784722222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45934.640784722222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45934.640784722222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45934.640784722222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45934.640784722222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45934.640784722222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45934.640784722222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45934.640784722222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45934.640784722222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45934.640784722222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45934.640784722222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45934.640784722222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45934.640784722222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45934.640784722222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45934.640784722222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45934.640784722222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45934.640784722222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45934.640784722222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45934.640784722222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45934.640784722222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45934.640784722222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45934.640784722222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45934.640784722222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45934.640784722222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45934.640784722222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45934.640784722222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45934.640784722222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45934.640784722222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45934.640784722222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45934.640784722222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45934.640784722222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45934.640784722222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45934.640784722222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45934.640784722222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45934.640784722222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45934.640784722222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45934.640784722222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45934.640784722222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45934.640784722222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45934.640784722222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45934.640784722222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45934.640784722222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45934.640784722222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45934.640784722222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45934.640784722222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45934.640784722222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45934.640784722222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45934.640784722222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45934.640784722222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45934.640784722222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45934.640784722222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45934.640784722222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45934.640784722222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45934.640784722222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45934.640784722222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45934.640784722222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45934.640784722222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45934.640784722222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45934.640784722222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45934.640784722222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45934.640784722222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45934.640784722222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45934.640784722222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45934.640784722222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45934.640784722222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45934.640784722222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45934.640784722222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45934.640784722222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45934.640784722222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45934.640784722222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45934.640784722222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45934.640784722222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45934.640784722222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45934.640784722222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45934.640784722222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45934.640784722222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45934.640784722222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45934.640784722222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45934.640784722222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45934.640784722222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45934.640784722222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45934.640784722222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45934.640784722222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45934.640784722222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45934.640784722222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45934.640784722222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45934.640784722222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45934.640784722222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45934.640784722222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45934.640784722222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45934.640784722222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45934.640784722222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45934.640784722222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18" t="s">
        <v>25364</v>
      </c>
      <c r="E2" s="18" t="s">
        <v>38964</v>
      </c>
      <c r="F2" s="20">
        <v>45934.604502314818</v>
      </c>
      <c r="G2" s="21">
        <f t="shared" ref="G2:G56" ca="1" si="0">IFERROR(NOW()-F2,"-")</f>
        <v>3.6282407403632533E-2</v>
      </c>
      <c r="H2" s="22">
        <v>45934.599560185183</v>
      </c>
      <c r="I2" s="19" t="str">
        <f>IFERROR(VLOOKUP(D2,DB!A:F,6,0),"")</f>
        <v>Generator-SG</v>
      </c>
      <c r="J2" s="18" t="str">
        <f>IFERROR(VLOOKUP(D2,DB!A:G,7,0),"")</f>
        <v>Weak</v>
      </c>
      <c r="K2" s="50" t="s">
        <v>39058</v>
      </c>
      <c r="L2" s="23" t="str">
        <f>IFERROR(VLOOKUP(D2,DB!A:I,9,0),"")</f>
        <v>Latis</v>
      </c>
    </row>
    <row r="3" spans="1:13" ht="15" customHeight="1">
      <c r="A3" s="19"/>
      <c r="B3" s="18" t="str">
        <f>IFERROR(VLOOKUP(#REF!,DB!A:K,11,0),"")</f>
        <v/>
      </c>
      <c r="C3" s="18"/>
      <c r="D3" s="18" t="s">
        <v>5068</v>
      </c>
      <c r="E3" s="18"/>
      <c r="F3" s="20"/>
      <c r="G3" s="21">
        <f t="shared" ca="1" si="0"/>
        <v>45934.640784722222</v>
      </c>
      <c r="H3" s="22"/>
      <c r="I3" s="19" t="str">
        <f>IFERROR(VLOOKUP(#REF!,DB!A:F,6,0),"")</f>
        <v/>
      </c>
      <c r="J3" s="18" t="str">
        <f>IFERROR(VLOOKUP(#REF!,DB!A:G,7,0),"")</f>
        <v/>
      </c>
      <c r="K3" s="50"/>
      <c r="L3" s="23" t="str">
        <f>IFERROR(VLOOKUP(#REF!,DB!A:I,9,0),"")</f>
        <v/>
      </c>
    </row>
    <row r="4" spans="1:13" ht="15" customHeight="1">
      <c r="A4" s="19"/>
      <c r="B4" s="75" t="str">
        <f>IFERROR(VLOOKUP(D4,DB!A:K,11,0),"")</f>
        <v>R3</v>
      </c>
      <c r="C4" s="18"/>
      <c r="D4" s="18" t="s">
        <v>5068</v>
      </c>
      <c r="E4" s="18"/>
      <c r="F4" s="20"/>
      <c r="G4" s="21">
        <f t="shared" ca="1" si="0"/>
        <v>45934.640784722222</v>
      </c>
      <c r="H4" s="22"/>
      <c r="I4" s="19" t="str">
        <f>IFERROR(VLOOKUP(D4,DB!A:F,6,0),"")</f>
        <v>Power Cube</v>
      </c>
      <c r="J4" s="18" t="str">
        <f>IFERROR(VLOOKUP(D4,DB!A:G,7,0),"")</f>
        <v>Good</v>
      </c>
      <c r="K4" s="50"/>
      <c r="L4" s="23" t="str">
        <f>IFERROR(VLOOKUP(D4,DB!A:I,9,0),"")</f>
        <v>Zain</v>
      </c>
    </row>
    <row r="5" spans="1:13" ht="15" customHeight="1">
      <c r="A5" s="19"/>
      <c r="B5" s="75" t="str">
        <f>IFERROR(VLOOKUP(D5,DB!A:K,11,0),"")</f>
        <v>R3</v>
      </c>
      <c r="C5" s="18"/>
      <c r="D5" s="18" t="s">
        <v>5110</v>
      </c>
      <c r="E5" s="18"/>
      <c r="F5" s="20"/>
      <c r="G5" s="21">
        <f t="shared" ca="1" si="0"/>
        <v>45934.640784722222</v>
      </c>
      <c r="H5" s="22"/>
      <c r="I5" s="19" t="str">
        <f>IFERROR(VLOOKUP(D5,DB!A:F,6,0),"")</f>
        <v>Power Cube</v>
      </c>
      <c r="J5" s="18" t="str">
        <f>IFERROR(VLOOKUP(D5,DB!A:G,7,0),"")</f>
        <v>Good</v>
      </c>
      <c r="K5" s="50"/>
      <c r="L5" s="23" t="str">
        <f>IFERROR(VLOOKUP(D5,DB!A:I,9,0),"")</f>
        <v>Zain</v>
      </c>
    </row>
    <row r="6" spans="1:13" ht="15" customHeight="1">
      <c r="A6" s="19"/>
      <c r="B6" s="75" t="str">
        <f>IFERROR(VLOOKUP(D6,DB!A:K,11,0),"")</f>
        <v>R3</v>
      </c>
      <c r="C6" s="18"/>
      <c r="D6" s="18" t="s">
        <v>19093</v>
      </c>
      <c r="E6" s="18"/>
      <c r="F6" s="20"/>
      <c r="G6" s="21">
        <f t="shared" ca="1" si="0"/>
        <v>45934.640784722222</v>
      </c>
      <c r="H6" s="22"/>
      <c r="I6" s="19" t="str">
        <f>IFERROR(VLOOKUP(D6,DB!A:F,6,0),"")</f>
        <v>Power Cube</v>
      </c>
      <c r="J6" s="18" t="str">
        <f>IFERROR(VLOOKUP(D6,DB!A:G,7,0),"")</f>
        <v>No BB Design+Good</v>
      </c>
      <c r="K6" s="50"/>
      <c r="L6" s="23" t="str">
        <f>IFERROR(VLOOKUP(D6,DB!A:I,9,0),"")</f>
        <v>Latis</v>
      </c>
    </row>
    <row r="7" spans="1:13" ht="15" customHeight="1">
      <c r="A7" s="19"/>
      <c r="B7" s="75" t="str">
        <f>IFERROR(VLOOKUP(D7,DB!A:K,11,0),"")</f>
        <v/>
      </c>
      <c r="C7" s="18"/>
      <c r="D7" s="18"/>
      <c r="E7" s="18"/>
      <c r="F7" s="20"/>
      <c r="G7" s="21">
        <f t="shared" ca="1" si="0"/>
        <v>45934.640784722222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45934.640784722222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45934.640784722222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45934.640784722222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45934.640784722222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45934.640784722222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45934.640784722222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45934.640784722222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45934.640784722222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45934.640784722222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45934.640784722222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45934.640784722222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45934.640784722222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45934.640784722222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45934.640784722222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45934.640784722222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45934.640784722222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45934.640784722222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45934.640784722222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45934.640784722222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45934.640784722222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45934.640784722222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45934.640784722222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45934.640784722222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45934.640784722222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45934.640784722222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45934.640784722222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45934.640784722222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45934.640784722222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45934.640784722222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45934.640784722222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45934.640784722222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45934.640784722222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45934.640784722222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45934.640784722222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45934.640784722222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45934.640784722222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45934.640784722222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45934.640784722222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45934.640784722222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45934.640784722222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45934.640784722222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45934.640784722222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45934.640784722222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45934.640784722222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45934.640784722222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45934.640784722222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45934.640784722222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45934.640784722222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45934.640784722222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45934.640784722222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45934.640784722222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45934.640784722222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45934.640784722222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45934.640784722222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45934.640784722222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45934.640784722222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45934.640784722222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45934.640784722222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45934.640784722222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45934.640784722222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45934.640784722222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45934.640784722222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45934.640784722222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45934.640784722222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45934.640784722222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45934.640784722222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45934.640784722222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45934.640784722222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45934.640784722222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45934.640784722222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45934.640784722222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45934.640784722222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45934.640784722222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45934.640784722222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45934.640784722222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45934.640784722222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45934.640784722222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45934.640784722222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45934.640784722222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45934.640784722222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45934.640784722222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45934.640784722222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45934.640784722222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45934.640784722222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45934.640784722222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45934.640784722222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45934.640784722222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45934.640784722222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45934.640784722222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45934.640784722222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45934.640784722222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45934.640784722222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45934.640784722222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45934.640784722222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45934.640784722222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45934.640784722222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45934.640784722222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45934.640784722222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45934.640784722222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45934.640784722222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45934.640784722222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45934.640784722222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45934.640784722222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45934.640784722222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45934.640784722222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45934.640784722222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45934.640784722222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45934.640784722222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45934.640784722222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45934.640784722222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45934.640784722222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45934.640784722222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45934.640784722222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45934.640784722222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45934.640784722222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45934.640784722222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45934.640784722222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45934.640784722222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45934.640784722222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45934.640784722222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45934.640784722222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45934.640784722222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45934.640784722222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45934.640784722222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45934.640784722222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45934.640784722222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45934.640784722222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45934.640784722222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45934.640784722222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45934.640784722222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45934.640784722222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45934.640784722222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45934.640784722222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45934.640784722222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45934.640784722222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45934.640784722222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45934.640784722222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45934.640784722222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45934.640784722222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45934.640784722222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45934.640784722222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45934.640784722222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45934.640784722222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45934.640784722222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45934.640784722222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45934.640784722222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45934.640784722222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45934.640784722222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45934.640784722222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45934.640784722222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45934.640784722222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45934.640784722222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45934.640784722222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45934.640784722222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45934.640784722222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45934.640784722222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45934.640784722222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45934.640784722222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45934.640784722222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45934.640784722222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45934.640784722222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45934.640784722222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45934.640784722222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45934.640784722222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45934.640784722222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45934.640784722222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45934.640784722222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45934.640784722222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45934.640784722222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45934.640784722222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45934.640784722222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45934.640784722222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45934.640784722222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45934.640784722222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45934.640784722222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45934.640784722222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45934.640784722222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45934.640784722222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45934.640784722222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45934.640784722222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45934.640784722222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45934.640784722222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45934.640784722222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45934.640784722222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45934.640784722222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45934.640784722222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45934.640784722222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45934.640784722222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45934.640784722222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45934.640784722222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45934.640784722222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45934.640784722222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45934.640784722222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45934.640784722222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45934.640784722222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45934.640784722222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45934.640784722222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45934.640784722222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45934.640784722222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45934.640784722222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45934.640784722222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45934.640784722222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45934.640784722222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45934.640784722222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45934.640784722222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45934.640784722222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45934.640784722222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45934.640784722222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45934.640784722222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45934.640784722222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45934.640784722222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45934.640784722222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45934.640784722222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45934.640784722222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45934.640784722222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45934.640784722222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45934.640784722222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45934.640784722222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45934.640784722222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45934.640784722222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45934.640784722222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45934.640784722222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45934.640784722222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45934.640784722222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45934.640784722222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45934.640784722222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45934.640784722222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45934.640784722222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45934.640784722222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45934.640784722222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45934.640784722222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45934.640784722222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45934.640784722222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45934.640784722222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45934.640784722222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45934.640784722222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45934.640784722222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45934.640784722222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45934.640784722222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45934.640784722222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45934.640784722222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45934.640784722222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45934.640784722222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45934.640784722222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45934.640784722222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45934.640784722222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45934.640784722222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45934.640784722222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45934.640784722222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45934.640784722222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45934.640784722222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45934.640784722222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45934.640784722222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45934.640784722222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45934.640784722222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45934.640784722222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45934.640784722222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45934.640784722222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45934.640784722222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45934.640784722222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45934.640784722222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45934.640784722222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45934.640784722222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45934.640784722222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45934.640784722222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45934.640784722222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45934.640784722222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45934.640784722222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45934.640784722222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45934.640784722222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45934.640784722222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45934.640784722222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45934.640784722222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45934.640784722222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45934.640784722222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45934.640784722222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45934.640784722222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45934.640784722222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45934.640784722222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45934.640784722222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45934.640784722222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45934.640784722222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45934.640784722222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45934.640784722222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45934.640784722222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45934.640784722222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45934.640784722222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45934.640784722222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45934.640784722222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45934.640784722222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45934.640784722222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45934.640784722222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45934.640784722222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45934.640784722222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45934.640784722222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45934.640784722222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45934.640784722222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45934.640784722222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45934.640784722222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45934.640784722222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45934.640784722222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45934.640784722222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45934.640784722222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45934.640784722222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45934.640784722222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45934.640784722222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45934.640784722222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45934.640784722222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45934.640784722222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45934.640784722222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45934.640784722222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45934.640784722222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45934.640784722222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45934.640784722222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45934.640784722222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45934.640784722222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45934.640784722222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45934.640784722222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45934.640784722222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45934.640784722222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45934.640784722222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45934.640784722222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45934.640784722222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45934.640784722222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45934.640784722222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45934.640784722222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45934.640784722222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45934.640784722222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45934.640784722222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45934.640784722222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45934.640784722222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45934.640784722222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45934.640784722222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45934.640784722222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45934.640784722222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45934.640784722222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45934.640784722222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45934.640784722222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45934.640784722222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45934.640784722222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45934.640784722222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45934.640784722222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45934.640784722222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45934.640784722222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45934.640784722222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45934.640784722222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45934.640784722222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45934.640784722222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45934.640784722222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45934.640784722222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45934.640784722222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45934.640784722222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45934.640784722222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45934.640784722222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45934.640784722222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45934.640784722222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45934.640784722222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45934.640784722222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45934.640784722222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45934.640784722222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45934.640784722222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45934.640784722222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45934.640784722222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45934.640784722222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45934.640784722222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45934.640784722222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45934.640784722222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45934.640784722222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45934.640784722222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45934.640784722222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45934.640784722222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45934.640784722222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45934.640784722222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45934.640784722222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45934.640784722222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45934.640784722222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45934.640784722222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45934.640784722222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45934.640784722222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45934.640784722222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45934.640784722222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45934.640784722222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45934.640784722222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45934.640784722222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45934.640784722222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45934.640784722222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45934.640784722222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45934.640784722222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45934.640784722222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45934.640784722222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45934.640784722222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45934.640784722222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45934.640784722222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45934.640784722222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45934.640784722222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45934.640784722222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45934.640784722222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45934.640784722222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45934.640784722222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45934.640784722222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45934.640784722222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45934.640784722222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45934.640784722222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45934.640784722222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45934.640784722222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45934.640784722222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45934.640784722222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45934.640784722222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45934.640784722222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45934.640784722222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45934.640784722222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45934.640784722222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45934.640784722222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45934.640784722222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45934.640784722222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45934.640784722222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45934.640784722222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45934.640784722222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45934.640784722222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45934.640784722222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45934.640784722222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45934.640784722222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45934.640784722222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45934.640784722222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45934.640784722222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45934.640784722222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45934.640784722222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45934.640784722222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45934.640784722222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45934.640784722222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45934.640784722222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45934.640784722222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45934.640784722222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45934.640784722222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45934.640784722222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45934.640784722222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45934.640784722222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45934.640784722222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45934.640784722222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45934.640784722222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45934.640784722222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45934.640784722222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45934.640784722222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45934.640784722222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45934.640784722222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45934.640784722222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45934.640784722222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45934.640784722222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45934.640784722222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45934.640784722222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45934.640784722222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45934.640784722222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45934.640784722222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45934.640784722222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45934.640784722222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45934.640784722222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45934.640784722222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45934.640784722222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45934.640784722222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45934.640784722222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45934.640784722222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45934.640784722222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45934.640784722222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45934.640784722222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45934.640784722222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45934.640784722222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45934.640784722222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45934.640784722222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45934.640784722222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45934.640784722222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45934.640784722222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45934.640784722222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45934.640784722222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45934.640784722222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45934.640784722222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45934.640784722222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45934.640784722222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45934.640784722222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45934.640784722222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45934.640784722222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45934.640784722222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45934.640784722222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45934.640784722222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45934.640784722222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45934.640784722222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45934.640784722222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45934.640784722222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45934.640784722222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45934.640784722222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45934.640784722222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45934.640784722222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45934.640784722222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45934.640784722222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45934.640784722222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45934.640784722222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45934.640784722222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45934.640784722222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45934.640784722222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45934.640784722222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45934.640784722222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45934.640784722222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45934.640784722222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45934.640784722222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45934.640784722222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45934.640784722222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45934.640784722222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45934.640784722222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45934.640784722222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45934.640784722222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45934.640784722222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45934.640784722222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45934.640784722222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45934.640784722222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45934.640784722222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45934.640784722222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45934.640784722222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45934.640784722222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45934.640784722222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45934.640784722222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45934.640784722222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45934.640784722222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45934.640784722222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45934.640784722222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45934.640784722222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45934.640784722222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45934.640784722222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45934.640784722222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45934.640784722222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45934.640784722222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45934.640784722222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45934.640784722222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45934.640784722222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45934.640784722222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45934.640784722222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45934.640784722222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45934.640784722222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45934.640784722222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45934.640784722222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45934.640784722222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45934.640784722222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45934.640784722222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45934.640784722222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45934.640784722222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45934.640784722222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45934.640784722222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45934.640784722222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45934.640784722222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45934.640784722222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45934.640784722222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45934.640784722222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45934.640784722222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45934.640784722222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45934.640784722222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45934.640784722222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45934.640784722222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45934.640784722222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45934.640784722222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45934.640784722222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45934.640784722222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45934.640784722222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45934.640784722222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45934.640784722222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45934.640784722222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45934.640784722222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45934.640784722222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45934.640784722222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45934.640784722222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45934.640784722222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45934.640784722222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45934.640784722222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45934.640784722222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45934.640784722222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45934.640784722222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45934.640784722222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45934.640784722222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45934.640784722222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45934.640784722222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45934.640784722222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45934.640784722222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45934.640784722222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45934.640784722222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45934.640784722222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45934.640784722222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45934.640784722222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45934.640784722222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45934.640784722222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45934.640784722222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45934.640784722222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45934.640784722222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45934.640784722222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45934.640784722222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45934.640784722222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45934.640784722222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45934.640784722222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45934.640784722222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45934.640784722222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45934.640784722222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45934.640784722222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45934.640784722222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45934.640784722222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45934.640784722222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45934.640784722222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45934.640784722222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45934.640784722222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45934.640784722222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45934.640784722222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45934.640784722222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45934.640784722222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45934.640784722222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45934.640784722222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45934.640784722222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45934.640784722222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45934.640784722222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45934.640784722222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45934.640784722222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45934.640784722222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45934.640784722222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45934.640784722222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45934.640784722222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45934.640784722222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45934.640784722222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45934.640784722222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45934.640784722222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45934.640784722222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45934.640784722222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45934.640784722222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45934.640784722222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45934.640784722222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45934.640784722222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45934.640784722222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45934.640784722222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45934.640784722222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45934.640784722222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45934.640784722222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45934.640784722222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45934.640784722222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45934.640784722222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45934.640784722222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45934.640784722222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45934.640784722222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45934.640784722222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45934.640784722222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45934.640784722222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45934.640784722222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45934.640784722222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45934.640784722222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45934.640784722222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45934.640784722222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45934.640784722222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45934.640784722222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45934.640784722222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45934.640784722222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45934.640784722222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45934.640784722222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45934.640784722222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45934.640784722222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45934.640784722222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45934.640784722222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45934.640784722222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45934.640784722222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45934.640784722222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45934.640784722222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45934.640784722222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45934.640784722222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45934.640784722222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45934.640784722222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45934.640784722222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45934.640784722222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45934.640784722222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45934.640784722222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45934.640784722222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45934.640784722222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45934.640784722222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45934.640784722222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45934.640784722222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45934.640784722222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45934.640784722222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45934.640784722222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45934.640784722222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45934.640784722222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45934.640784722222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45934.640784722222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45934.640784722222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45934.640784722222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45934.640784722222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45934.640784722222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45934.640784722222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45934.640784722222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45934.640784722222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45934.640784722222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45934.640784722222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45934.640784722222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45934.640784722222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45934.640784722222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45934.640784722222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45934.640784722222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45934.640784722222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45934.640784722222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45934.640784722222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45934.640784722222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45934.640784722222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45934.640784722222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45934.640784722222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45934.640784722222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45934.640784722222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45934.640784722222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45934.640784722222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45934.640784722222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45934.640784722222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45934.640784722222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45934.640784722222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45934.640784722222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45934.640784722222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45934.640784722222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45934.640784722222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45934.640784722222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45934.640784722222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45934.640784722222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45934.640784722222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45934.640784722222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45934.640784722222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45934.640784722222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45934.640784722222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45934.640784722222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45934.640784722222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45934.640784722222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45934.640784722222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45934.640784722222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45934.640784722222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45934.640784722222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45934.640784722222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45934.640784722222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45934.640784722222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45934.640784722222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45934.640784722222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45934.640784722222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45934.640784722222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45934.640784722222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45934.640784722222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45934.640784722222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45934.640784722222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45934.640784722222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45934.640784722222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45934.640784722222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45934.640784722222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45934.640784722222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45934.640784722222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45934.640784722222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45934.640784722222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45934.640784722222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45934.640784722222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45934.640784722222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45934.640784722222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45934.640784722222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45934.640784722222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45934.640784722222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45934.640784722222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45934.640784722222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45934.640784722222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45934.640784722222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45934.640784722222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45934.640784722222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45934.640784722222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45934.640784722222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45934.640784722222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45934.640784722222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45934.640784722222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45934.640784722222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45934.640784722222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45934.640784722222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45934.640784722222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45934.640784722222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45934.640784722222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45934.640784722222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45934.640784722222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45934.640784722222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45934.640784722222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45934.640784722222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45934.640784722222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45934.640784722222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45934.640784722222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45934.640784722222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45934.640784722222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45934.640784722222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45934.640784722222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45934.640784722222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45934.640784722222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45934.640784722222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45934.640784722222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45934.640784722222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45934.640784722222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45934.640784722222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45934.640784722222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45934.640784722222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45934.640784722222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45934.640784722222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45934.640784722222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45934.640784722222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45934.640784722222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45934.640784722222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45934.640784722222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45934.640784722222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45934.640784722222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45934.640784722222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45934.640784722222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45934.640784722222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45934.640784722222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45934.640784722222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45934.640784722222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45934.640784722222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45934.640784722222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45934.640784722222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45934.640784722222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45934.640784722222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45934.640784722222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45934.640784722222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45934.640784722222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45934.640784722222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45934.640784722222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45934.640784722222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45934.640784722222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45934.640784722222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45934.640784722222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45934.640784722222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45934.640784722222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45934.640784722222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45934.640784722222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45934.640784722222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45934.640784722222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45934.640784722222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45934.640784722222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45934.640784722222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45934.640784722222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45934.640784722222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45934.640784722222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45934.640784722222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45934.640784722222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45934.640784722222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45934.640784722222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45934.640784722222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45934.640784722222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45934.640784722222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45934.640784722222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45934.640784722222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45934.640784722222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45934.640784722222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45934.640784722222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45934.640784722222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45934.640784722222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45934.640784722222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45934.640784722222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45934.640784722222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45934.640784722222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45934.640784722222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45934.640784722222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45934.640784722222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45934.640784722222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45934.640784722222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45934.640784722222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45934.640784722222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45934.640784722222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45934.640784722222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45934.640784722222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45934.640784722222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45934.640784722222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45934.640784722222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45934.640784722222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45934.640784722222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45934.640784722222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45934.640784722222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45934.640784722222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45934.640784722222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45934.640784722222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45934.640784722222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45934.640784722222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45934.640784722222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45934.640784722222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45934.640784722222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45934.640784722222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45934.640784722222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45934.640784722222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45934.640784722222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45934.640784722222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45934.640784722222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45934.640784722222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45934.640784722222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45934.640784722222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45934.640784722222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45934.640784722222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45934.640784722222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45934.640784722222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45934.640784722222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45934.640784722222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45934.640784722222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45934.640784722222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45934.640784722222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45934.640784722222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45934.640784722222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45934.640784722222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45934.640784722222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45934.640784722222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45934.640784722222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45934.640784722222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45934.640784722222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45934.640784722222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45934.640784722222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45934.640784722222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45934.640784722222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45934.640784722222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45934.640784722222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45934.640784722222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45934.640784722222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45934.640784722222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45934.640784722222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45934.640784722222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45934.640784722222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45934.640784722222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45934.640784722222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45934.640784722222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45934.640784722222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45934.640784722222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45934.640784722222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45934.640784722222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45934.640784722222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45934.640784722222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45934.640784722222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45934.640784722222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45934.640784722222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45934.640784722222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45934.640784722222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45934.640784722222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45934.640784722222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45934.640784722222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45934.640784722222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45934.640784722222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45934.640784722222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45934.640784722222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45934.640784722222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45934.640784722222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45934.640784722222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45934.640784722222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45934.640784722222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45934.640784722222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45934.640784722222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45934.640784722222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45934.640784722222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45934.640784722222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45934.640784722222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45934.640784722222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45934.640784722222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45934.640784722222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45934.640784722222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45934.640784722222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45934.640784722222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45934.640784722222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45934.640784722222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45934.640784722222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45934.640784722222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45934.640784722222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45934.640784722222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45934.640784722222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45934.640784722222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45934.640784722222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45934.640784722222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45934.640784722222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45934.640784722222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45934.640784722222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45934.640784722222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45934.640784722222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45934.640784722222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45934.640784722222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45934.640784722222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45934.640784722222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45934.640784722222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45934.640784722222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45934.640784722222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45934.640784722222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45934.640784722222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45934.640784722222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45934.640784722222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45934.640784722222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45934.640784722222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45934.640784722222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45934.640784722222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45934.640784722222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45934.640784722222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45934.640784722222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45934.640784722222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45934.640784722222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45934.640784722222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45934.640784722222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45934.640784722222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45934.640784722222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45934.640784722222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45934.640784722222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45934.640784722222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45934.640784722222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45934.640784722222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45934.640784722222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45934.640784722222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45934.640784722222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45934.640784722222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45934.640784722222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45934.640784722222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45934.640784722222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45934.640784722222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45934.640784722222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45934.640784722222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45934.640784722222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45934.640784722222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45934.640784722222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45934.640784722222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45934.640784722222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45934.640784722222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45934.640784722222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45934.640784722222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45934.640784722222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45934.640784722222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45934.640784722222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45934.640784722222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45934.640784722222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45934.640784722222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45934.640784722222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45934.640784722222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45934.640784722222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45934.640784722222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45934.640784722222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45934.640784722222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45934.640784722222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45934.640784722222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45934.640784722222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45934.640784722222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45934.640784722222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45934.640784722222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45934.640784722222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45934.640784722222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45934.640784722222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45934.640784722222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45934.640784722222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45934.640784722222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45934.640784722222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45934.640784722222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45934.640784722222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45934.640784722222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45934.640784722222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45934.640784722222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45934.640784722222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45934.640784722222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45934.640784722222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45934.640784722222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45934.640784722222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45934.640784722222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45934.640784722222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45934.640784722222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45934.640784722222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45934.640784722222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45934.640784722222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45934.640784722222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45934.640784722222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45934.640784722222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45934.640784722222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45934.640784722222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45934.640784722222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45934.640784722222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45934.640784722222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45934.640784722222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45934.640784722222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45934.640784722222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45934.640784722222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45934.640784722222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45934.640784722222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45934.640784722222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45934.640784722222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45934.640784722222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45934.640784722222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45934.640784722222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45934.640784722222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45934.640784722222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45934.640784722222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45934.640784722222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45934.640784722222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45934.640784722222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45934.640784722222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45934.640784722222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45934.640784722222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45934.640784722222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45934.640784722222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45934.640784722222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45934.640784722222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45934.640784722222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45934.640784722222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45934.640784722222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45934.640784722222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45934.640784722222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45934.640784722222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45934.640784722222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45934.640784722222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45934.640784722222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45934.640784722222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45934.640784722222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45934.640784722222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45934.640784722222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45934.640784722222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45934.640784722222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45934.640784722222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45934.640784722222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45934.640784722222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45934.640784722222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45934.640784722222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45934.640784722222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45934.640784722222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45934.640784722222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45934.640784722222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45934.640784722222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45934.640784722222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45934.640784722222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45934.640784722222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45934.640784722222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45934.640784722222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45934.640784722222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45934.640784722222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45934.640784722222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45934.640784722222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45934.640784722222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45934.640784722222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45934.640784722222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45934.640784722222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45934.640784722222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45934.640784722222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45934.640784722222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45934.640784722222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45934.640784722222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45934.640784722222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45934.640784722222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45934.640784722222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45934.640784722222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45934.640784722222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45934.640784722222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45934.640784722222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45934.640784722222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45934.640784722222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45934.640784722222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45934.640784722222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45934.640784722222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45934.640784722222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45934.640784722222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45934.640784722222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45934.640784722222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45934.640784722222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45934.640784722222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45934.640784722222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45934.640784722222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45934.640784722222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45934.640784722222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45934.640784722222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45934.640784722222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45934.640784722222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45934.640784722222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45934.640784722222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45934.640784722222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45934.640784722222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45934.640784722222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45934.640784722222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45934.640784722222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45934.640784722222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45934.640784722222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45934.640784722222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45934.640784722222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45934.640784722222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45934.640784722222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45934.640784722222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45934.640784722222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45934.640784722222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45934.640784722222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45934.640784722222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45934.640784722222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45934.640784722222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45934.640784722222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45934.640784722222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45934.640784722222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45934.640784722222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45934.640784722222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45934.640784722222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45934.640784722222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45934.640784722222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45934.640784722222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45934.640784722222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45934.640784722222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45934.640784722222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45934.640784722222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45934.640784722222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45934.640784722222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45934.640784722222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45934.640784722222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45934.640784722222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45934.640784722222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45934.640784722222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45934.640784722222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45934.640784722222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45934.640784722222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45934.640784722222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45934.640784722222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45934.640784722222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45934.640784722222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45934.640784722222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45934.640784722222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45934.640784722222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45934.640784722222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45934.640784722222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45934.640784722222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45934.640784722222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45934.640784722222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45934.640784722222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45934.640784722222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45934.640784722222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45934.640784722222</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231.16006712962553</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3.7505069444450783</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45934.640784722222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45934.640784722222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45934.640784722222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45934.640784722222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45934.640784722222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45934.640784722222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45934.640784722222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45934.640784722222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45934.640784722222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45934.640784722222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45934.640784722222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45934.640784722222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45934.640784722222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45934.640784722222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45934.640784722222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45934.640784722222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45934.640784722222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45934.640784722222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45934.640784722222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45934.640784722222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45934.640784722222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45934.640784722222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45934.640784722222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45934.640784722222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45934.640784722222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45934.640784722222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45934.640784722222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45934.640784722222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45934.640784722222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45934.640784722222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45934.640784722222</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42.808724537033413</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39046</v>
      </c>
      <c r="F3" s="38">
        <v>45926.188877314817</v>
      </c>
      <c r="G3" s="39">
        <f ca="1">IFERROR(NOW()-F3,"-")</f>
        <v>8.4519074074050877</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39046</v>
      </c>
      <c r="F4" s="38">
        <v>45934.580520833333</v>
      </c>
      <c r="G4" s="39">
        <f ca="1">IFERROR(NOW()-F4,"-")</f>
        <v>6.0263888888584916E-2</v>
      </c>
      <c r="H4" s="38">
        <v>45934.522187499999</v>
      </c>
      <c r="I4" s="37" t="str">
        <f>IFERROR(VLOOKUP(D4,DB!A:F,6,0),"")</f>
        <v>SCECO</v>
      </c>
      <c r="J4" s="37" t="str">
        <f>IFERROR(VLOOKUP(D4,DB!A:G,7,0),"")</f>
        <v>Good</v>
      </c>
      <c r="K4" s="37" t="s">
        <v>39069</v>
      </c>
      <c r="L4" s="37" t="str">
        <f>IFERROR(VLOOKUP(D4,DB!A:I,9,0),"")</f>
        <v>Latis</v>
      </c>
      <c r="M4" s="136"/>
    </row>
    <row r="5" spans="1:13" ht="15">
      <c r="A5" s="37"/>
      <c r="B5" s="37" t="str">
        <f>IFERROR(VLOOKUP(D5,DB!A:K,11,0),"")</f>
        <v/>
      </c>
      <c r="C5" s="37"/>
      <c r="D5" s="37"/>
      <c r="E5" s="37"/>
      <c r="F5" s="38"/>
      <c r="G5" s="39">
        <f ca="1">IFERROR(NOW()-F5,"-")</f>
        <v>45934.640784722222</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45934.640784722222</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45934.640784722222</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45934.640784722222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45934.640784722222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45934.640784722222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45934.640784722222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45934.640784722222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45934.640784722222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45934.640784722222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45934.640784722222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45934.640784722222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45934.640784722222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45934.640784722222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45934.640784722222</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45934.640784722222</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45934.640784722222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45934.640784722222</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45934.640784722222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45934.640784722222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45934.640784722222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45934.640784722222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45934.640784722222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45934.640784722222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45934.640784722222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45934.640784722222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45934.640784722222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45934.640784722222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45934.640784722222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45934.640784722222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45934.640784722222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45934.640784722222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45934.640784722222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45934.640784722222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45934.640784722222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45934.640784722222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45934.640784722222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45934.640784722222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45934.640784722222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45934.640784722222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45934.640784722222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45934.640784722222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45934.640784722222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45934.640784722222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45934.640784722222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45934.640784722222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45934.640784722222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45934.640784722222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45934.640784722222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45934.640784722222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45934.640784722222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45934.640784722222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45934.640784722222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45934.640784722222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45934.640784722222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45934.640784722222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45934.640784722222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45934.640784722222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45934.640784722222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45934.640784722222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45934.640784722222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45934.640784722222</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45934.640784722222</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45934.640784722222</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45934.640784722222</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45934.640784722222</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45934.640784722222</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45934.640784722222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45934.640784722222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45934.640784722222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45934.640784722222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45934.640784722222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45934.640784722222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45934.640784722222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45934.640784722222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45934.640784722222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45934.640784722222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45934.640784722222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45934.640784722222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45934.640784722222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45934.640784722222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45934.640784722222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45934.640784722222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45934.640784722222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45934.640784722222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45934.640784722222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45934.640784722222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45934.640784722222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45934.640784722222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45934.640784722222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45934.640784722222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45934.640784722222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45934.640784722222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45934.640784722222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45934.640784722222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45934.640784722222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45934.640784722222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45934.640784722222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45934.640784722222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45934.640784722222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45934.640784722222</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45934.640784722222</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45934.640784722222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45934.640784722222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45934.640784722222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45934.640784722222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45934.640784722222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45934.640784722222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45934.640784722222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45934.640784722222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45934.640784722222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45934.640784722222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45934.640784722222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45934.640784722222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45934.640784722222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45934.640784722222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45934.640784722222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45934.640784722222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45934.640784722222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45934.640784722222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45934.640784722222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45934.640784722222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45934.640784722222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45934.640784722222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45934.640784722222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45934.640784722222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45934.640784722222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45934.640784722222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45934.640784722222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45934.640784722222</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45934.640784722222</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45934.640784722222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45934.640784722222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45934.640784722222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45934.640784722222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45934.640784722222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45934.640784722222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45934.640784722222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45934.640784722222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45934.640784722222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45934.640784722222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45934.640784722222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45934.640784722222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45934.640784722222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45934.640784722222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45934.640784722222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45934.640784722222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45934.640784722222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45934.640784722222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45934.640784722222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45934.640784722222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45934.640784722222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45934.640784722222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45934.640784722222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45934.640784722222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45934.640784722222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45934.640784722222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45934.640784722222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45934.640784722222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45934.640784722222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45934.640784722222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45934.640784722222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45934.640784722222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45934.640784722222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45934.640784722222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45934.640784722222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45934.640784722222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45934.640784722222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45934.640784722222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45934.640784722222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45934.640784722222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45934.640784722222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45934.640784722222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45934.640784722222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45934.640784722222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45934.640784722222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45934.640784722222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45934.640784722222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45934.640784722222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45934.640784722222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45934.640784722222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45934.640784722222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45934.640784722222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45934.640784722222</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45934.640784722222</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0.75981250000040745</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7.8679374999992433</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1.8221388888850925</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0.93546064815018326</v>
      </c>
      <c r="H5" s="140">
        <v>45933.228229166663</v>
      </c>
      <c r="I5" s="137" t="str">
        <f>IFERROR(VLOOKUP(D5,DB!A:F,6,0),"")</f>
        <v>SCECO</v>
      </c>
      <c r="J5" s="137" t="str">
        <f>IFERROR(VLOOKUP(D5,DB!A:G,7,0),"")</f>
        <v>Weak</v>
      </c>
      <c r="K5" s="137" t="s">
        <v>39076</v>
      </c>
      <c r="L5" s="137" t="str">
        <f>IFERROR(VLOOKUP(D5,DB!A:I,9,0),"")</f>
        <v>Latis</v>
      </c>
    </row>
    <row r="6" spans="1:16383" ht="31.5" customHeight="1">
      <c r="A6" s="121" t="s">
        <v>39077</v>
      </c>
      <c r="B6" s="137" t="str">
        <f>IFERROR(VLOOKUP(D6,DB!A:K,11,0),"")</f>
        <v>R6</v>
      </c>
      <c r="C6" s="137">
        <v>1</v>
      </c>
      <c r="D6" s="137" t="s">
        <v>34597</v>
      </c>
      <c r="E6" s="137" t="s">
        <v>38964</v>
      </c>
      <c r="F6" s="140">
        <v>45934.555856481478</v>
      </c>
      <c r="G6" s="139">
        <f ca="1">IFERROR(NOW()-F6,"-")</f>
        <v>8.4928240743465722E-2</v>
      </c>
      <c r="H6" s="140">
        <v>45934.572453703702</v>
      </c>
      <c r="I6" s="137" t="str">
        <f>IFERROR(VLOOKUP(D6,DB!A:F,6,0),"")</f>
        <v>Generator-SG</v>
      </c>
      <c r="J6" s="137" t="str">
        <f>IFERROR(VLOOKUP(D6,DB!A:G,7,0),"")</f>
        <v>Vandalized</v>
      </c>
      <c r="K6" s="137" t="s">
        <v>39078</v>
      </c>
      <c r="L6" s="137" t="str">
        <f>IFERROR(VLOOKUP(D6,DB!A:I,9,0),"")</f>
        <v>Latis</v>
      </c>
      <c r="M6" s="137"/>
    </row>
    <row r="7" spans="1:16383" ht="31.5" customHeight="1">
      <c r="A7" s="121"/>
      <c r="B7" s="137" t="str">
        <f>IFERROR(VLOOKUP(D7,DB!A:K,11,0),"")</f>
        <v/>
      </c>
      <c r="C7" s="137"/>
      <c r="D7" s="137"/>
      <c r="E7" s="137"/>
      <c r="F7" s="137"/>
      <c r="G7" s="139">
        <f ca="1">IFERROR(NOW()-F7,"-")</f>
        <v>45934.640784722222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45934.640784722222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45934.640784722222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45934.640784722222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45934.640784722222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45934.640784722222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45934.640784722222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45934.640784722222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45934.640784722222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45934.640784722222</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45934.640784722222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45934.640784722222</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45934.640784722222</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45934.640784722222</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45934.640784722222</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45934.640784722222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45934.640784722222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45934.640784722222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45934.640784722222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45934.640784722222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45934.640784722222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45934.640784722222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45934.640784722222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45934.640784722222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45934.640784722222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45934.640784722222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45934.640784722222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45934.640784722222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45934.640784722222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45934.640784722222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45934.640784722222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45934.640784722222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45934.640784722222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45934.640784722222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45934.640784722222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45934.640784722222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45934.640784722222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45934.640784722222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45934.640784722222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45934.640784722222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45934.640784722222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45934.640784722222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45934.640784722222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45934.640784722222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45934.640784722222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45934.640784722222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45934.640784722222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45934.640784722222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45934.640784722222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45934.640784722222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45934.640784722222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45934.640784722222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45934.640784722222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45934.640784722222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45934.640784722222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45934.640784722222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45934.640784722222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45934.640784722222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45934.640784722222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45934.640784722222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45934.640784722222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45934.640784722222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45934.640784722222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45934.640784722222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45934.640784722222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45934.640784722222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45934.640784722222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45934.640784722222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45934.640784722222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45934.640784722222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45934.640784722222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45934.640784722222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45934.640784722222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45934.640784722222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45934.640784722222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45934.640784722222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45934.640784722222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45934.640784722222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45934.640784722222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45934.640784722222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45934.640784722222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45934.640784722222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45934.640784722222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45934.640784722222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45934.640784722222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45934.640784722222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45934.640784722222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45934.640784722222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45934.640784722222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45934.640784722222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45934.640784722222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45934.640784722222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45934.640784722222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45934.640784722222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45934.640784722222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45934.640784722222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45934.640784722222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45934.640784722222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45934.640784722222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45934.640784722222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45934.640784722222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45934.640784722222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45934.640784722222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45934.640784722222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45934.640784722222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45934.640784722222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45934.640784722222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45934.640784722222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45934.640784722222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45934.640784722222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45934.640784722222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45934.640784722222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45934.640784722222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45934.640784722222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45934.640784722222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45934.640784722222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45934.640784722222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45934.640784722222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45934.640784722222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45934.640784722222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45934.640784722222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45934.640784722222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45934.640784722222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45934.640784722222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45934.640784722222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45934.640784722222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45934.640784722222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45934.640784722222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45934.640784722222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45934.640784722222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45934.640784722222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45934.640784722222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45934.640784722222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45934.640784722222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45934.640784722222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45934.640784722222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45934.640784722222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45934.640784722222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45934.640784722222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45934.640784722222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45934.640784722222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45934.640784722222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45934.640784722222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45934.640784722222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45934.640784722222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45934.640784722222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45934.640784722222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45934.640784722222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45934.640784722222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45934.640784722222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45934.640784722222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45934.640784722222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45934.640784722222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45934.640784722222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45934.640784722222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45934.640784722222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45934.640784722222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45934.640784722222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45934.640784722222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45934.640784722222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45934.640784722222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45934.640784722222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45934.640784722222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45934.640784722222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45934.640784722222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45934.640784722222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45934.640784722222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45934.640784722222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45934.640784722222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45934.640784722222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45934.640784722222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45934.640784722222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45934.640784722222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45934.640784722222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45934.640784722222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45934.640784722222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45934.640784722222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45934.640784722222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45934.640784722222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45934.640784722222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45934.640784722222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45934.640784722222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45934.640784722222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45934.640784722222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45934.640784722222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45934.640784722222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45934.640784722222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45934.640784722222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45934.640784722222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45934.640784722222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45934.640784722222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45934.640784722222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45934.640784722222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45934.640784722222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45934.640784722222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45934.640784722222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45934.640784722222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45934.640784722222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45934.640784722222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45934.640784722222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45934.640784722222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45934.640784722222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45934.640784722222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45934.640784722222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45934.640784722222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45934.640784722222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45934.640784722222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45934.640784722222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45934.640784722222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45934.640784722222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45934.640784722222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45934.640784722222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45934.640784722222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45934.640784722222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45934.640784722222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45934.640784722222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45934.640784722222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45934.640784722222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45934.640784722222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45934.640784722222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45934.640784722222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45934.640784722222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45934.640784722222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45934.640784722222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45934.640784722222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45934.640784722222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45934.640784722222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45934.640784722222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45934.640784722222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45934.640784722222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45934.640784722222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45934.640784722222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45934.640784722222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45934.640784722222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45934.640784722222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45934.640784722222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45934.640784722222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45934.640784722222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45934.640784722222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45934.640784722222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45934.640784722222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45934.640784722222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45934.640784722222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45934.640784722222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45934.640784722222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45934.640784722222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45934.640784722222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45934.640784722222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45934.640784722222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45934.640784722222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45934.640784722222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45934.640784722222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45934.640784722222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45934.640784722222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45934.640784722222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45934.640784722222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45934.640784722222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45934.640784722222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45934.640784722222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45934.640784722222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45934.640784722222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45934.640784722222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45934.640784722222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45934.640784722222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45934.640784722222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45934.640784722222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45934.640784722222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45934.640784722222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45934.640784722222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45934.640784722222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45934.640784722222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45934.640784722222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45934.640784722222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45934.640784722222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45934.640784722222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45934.640784722222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45934.640784722222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45934.640784722222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45934.640784722222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45934.640784722222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45934.640784722222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45934.640784722222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45934.640784722222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45934.640784722222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45934.640784722222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45934.640784722222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45934.640784722222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45934.640784722222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45934.640784722222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45934.640784722222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45934.640784722222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45934.640784722222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45934.640784722222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45934.640784722222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45934.640784722222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45934.640784722222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45934.640784722222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45934.640784722222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45934.640784722222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45934.640784722222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45934.640784722222</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2025-10-04T12:22:51Z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